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480" windowHeight="10875"/>
  </bookViews>
  <sheets>
    <sheet name="прил.2 к м.п." sheetId="1" r:id="rId1"/>
    <sheet name="прил.3 к м.п." sheetId="2" r:id="rId2"/>
    <sheet name="прил.4 к м.п." sheetId="4" r:id="rId3"/>
  </sheets>
  <definedNames>
    <definedName name="_xlnm.Print_Area" localSheetId="0">'прил.2 к м.п.'!$A$1:$M$43</definedName>
    <definedName name="_xlnm.Print_Area" localSheetId="1">'прил.3 к м.п.'!$A$1:$I$50</definedName>
  </definedNames>
  <calcPr calcId="114210"/>
</workbook>
</file>

<file path=xl/calcChain.xml><?xml version="1.0" encoding="utf-8"?>
<calcChain xmlns="http://schemas.openxmlformats.org/spreadsheetml/2006/main">
  <c r="M43" i="4"/>
  <c r="M41"/>
  <c r="L41"/>
  <c r="K41"/>
  <c r="J41"/>
  <c r="I41"/>
  <c r="H41"/>
  <c r="M40"/>
  <c r="M38"/>
  <c r="L38"/>
  <c r="K38"/>
  <c r="J38"/>
  <c r="I38"/>
  <c r="H38"/>
  <c r="M37"/>
  <c r="M35"/>
  <c r="L35"/>
  <c r="K35"/>
  <c r="J35"/>
  <c r="I35"/>
  <c r="H35"/>
  <c r="F35"/>
  <c r="E35"/>
  <c r="M34"/>
  <c r="M32"/>
  <c r="L32"/>
  <c r="K32"/>
  <c r="J32"/>
  <c r="I32"/>
  <c r="H32"/>
  <c r="M31"/>
  <c r="M30"/>
  <c r="M29"/>
  <c r="M27"/>
  <c r="L27"/>
  <c r="K27"/>
  <c r="J27"/>
  <c r="I27"/>
  <c r="H27"/>
  <c r="M26"/>
  <c r="M25"/>
  <c r="M24"/>
  <c r="M22"/>
  <c r="L22"/>
  <c r="K22"/>
  <c r="J22"/>
  <c r="I22"/>
  <c r="H22"/>
  <c r="M20"/>
  <c r="M19"/>
  <c r="M17"/>
  <c r="K17"/>
  <c r="J17"/>
  <c r="I17"/>
  <c r="H17"/>
  <c r="L15"/>
  <c r="K15"/>
  <c r="J15"/>
  <c r="I15"/>
  <c r="H15"/>
  <c r="M15"/>
  <c r="L14"/>
  <c r="K14"/>
  <c r="J14"/>
  <c r="I14"/>
  <c r="I12"/>
  <c r="H14"/>
  <c r="M14"/>
  <c r="M12"/>
  <c r="L12"/>
  <c r="K12"/>
  <c r="J12"/>
  <c r="D13" i="2"/>
  <c r="E13"/>
  <c r="F13"/>
  <c r="G13"/>
  <c r="H13"/>
  <c r="I13"/>
  <c r="E50"/>
  <c r="F50"/>
  <c r="G50"/>
  <c r="G46"/>
  <c r="H50"/>
  <c r="D50"/>
  <c r="D46"/>
  <c r="E45"/>
  <c r="F45"/>
  <c r="G45"/>
  <c r="H45"/>
  <c r="H41"/>
  <c r="D45"/>
  <c r="E40"/>
  <c r="E36"/>
  <c r="F40"/>
  <c r="G40"/>
  <c r="G36"/>
  <c r="H40"/>
  <c r="D40"/>
  <c r="D36"/>
  <c r="I49"/>
  <c r="I48"/>
  <c r="I44"/>
  <c r="I43"/>
  <c r="I39"/>
  <c r="I38"/>
  <c r="I33"/>
  <c r="I34"/>
  <c r="E35"/>
  <c r="E31"/>
  <c r="F35"/>
  <c r="G35"/>
  <c r="G31"/>
  <c r="H35"/>
  <c r="H31"/>
  <c r="D35"/>
  <c r="I35"/>
  <c r="E29"/>
  <c r="F29"/>
  <c r="G29"/>
  <c r="H29"/>
  <c r="D29"/>
  <c r="H36"/>
  <c r="G41"/>
  <c r="F36"/>
  <c r="F31"/>
  <c r="F41"/>
  <c r="E46"/>
  <c r="F46"/>
  <c r="H46"/>
  <c r="D41"/>
  <c r="D31"/>
  <c r="F24"/>
  <c r="F21"/>
  <c r="H24"/>
  <c r="H21"/>
  <c r="D30"/>
  <c r="D26"/>
  <c r="E30"/>
  <c r="E26"/>
  <c r="F30"/>
  <c r="G30"/>
  <c r="H30"/>
  <c r="I30"/>
  <c r="G26"/>
  <c r="H26"/>
  <c r="I28"/>
  <c r="I25"/>
  <c r="I23"/>
  <c r="E24"/>
  <c r="E21"/>
  <c r="F14"/>
  <c r="F20"/>
  <c r="F15"/>
  <c r="F11"/>
  <c r="G24"/>
  <c r="G21"/>
  <c r="H14"/>
  <c r="D24"/>
  <c r="D14"/>
  <c r="I18"/>
  <c r="I19"/>
  <c r="E20"/>
  <c r="E16"/>
  <c r="G20"/>
  <c r="G15"/>
  <c r="H20"/>
  <c r="H16"/>
  <c r="D20"/>
  <c r="D15"/>
  <c r="I15" i="1"/>
  <c r="J15"/>
  <c r="K15"/>
  <c r="L15"/>
  <c r="H15"/>
  <c r="I14"/>
  <c r="I12"/>
  <c r="J14"/>
  <c r="K14"/>
  <c r="L14"/>
  <c r="H14"/>
  <c r="H12"/>
  <c r="M43"/>
  <c r="M41"/>
  <c r="L41"/>
  <c r="K41"/>
  <c r="J41"/>
  <c r="I41"/>
  <c r="H41"/>
  <c r="M40"/>
  <c r="M38"/>
  <c r="L38"/>
  <c r="K38"/>
  <c r="J38"/>
  <c r="I38"/>
  <c r="H38"/>
  <c r="E35"/>
  <c r="F35"/>
  <c r="H35"/>
  <c r="I35"/>
  <c r="J35"/>
  <c r="K35"/>
  <c r="L35"/>
  <c r="M37"/>
  <c r="M35"/>
  <c r="M34"/>
  <c r="M32"/>
  <c r="L32"/>
  <c r="K27"/>
  <c r="L27"/>
  <c r="M30"/>
  <c r="M31"/>
  <c r="M29"/>
  <c r="H22"/>
  <c r="I22"/>
  <c r="J22"/>
  <c r="K22"/>
  <c r="L22"/>
  <c r="M25"/>
  <c r="M26"/>
  <c r="M24"/>
  <c r="M20"/>
  <c r="M19"/>
  <c r="K32"/>
  <c r="J32"/>
  <c r="I32"/>
  <c r="H32"/>
  <c r="H12" i="4"/>
  <c r="H15" i="2"/>
  <c r="H11"/>
  <c r="D11"/>
  <c r="F26"/>
  <c r="E14"/>
  <c r="F16"/>
  <c r="D21"/>
  <c r="G16"/>
  <c r="E15"/>
  <c r="I15"/>
  <c r="G14"/>
  <c r="G11"/>
  <c r="I20"/>
  <c r="I16"/>
  <c r="I45"/>
  <c r="I50"/>
  <c r="I46"/>
  <c r="E41"/>
  <c r="I40"/>
  <c r="I36"/>
  <c r="I24"/>
  <c r="I21"/>
  <c r="M15" i="1"/>
  <c r="M22"/>
  <c r="I29" i="2"/>
  <c r="I26"/>
  <c r="M14" i="1"/>
  <c r="M12"/>
  <c r="K12"/>
  <c r="I41" i="2"/>
  <c r="I31"/>
  <c r="L12" i="1"/>
  <c r="J12"/>
  <c r="K17"/>
  <c r="M17"/>
  <c r="J17"/>
  <c r="I17"/>
  <c r="H17"/>
  <c r="I27"/>
  <c r="D16" i="2"/>
  <c r="E11"/>
  <c r="I14"/>
  <c r="J27" i="1"/>
  <c r="H27"/>
  <c r="M27"/>
  <c r="I11" i="2"/>
</calcChain>
</file>

<file path=xl/sharedStrings.xml><?xml version="1.0" encoding="utf-8"?>
<sst xmlns="http://schemas.openxmlformats.org/spreadsheetml/2006/main" count="282" uniqueCount="95">
  <si>
    <t xml:space="preserve">Статус </t>
  </si>
  <si>
    <t>Наименование  программы</t>
  </si>
  <si>
    <t>Наименование ГРБС</t>
  </si>
  <si>
    <t xml:space="preserve">Код бюджетной классификации </t>
  </si>
  <si>
    <t>(тыс. руб.), годы</t>
  </si>
  <si>
    <t>ГРБС</t>
  </si>
  <si>
    <t>ЦСР</t>
  </si>
  <si>
    <t>ВР</t>
  </si>
  <si>
    <t xml:space="preserve">Муниципальная программа </t>
  </si>
  <si>
    <t>в том числе по ГРБС:</t>
  </si>
  <si>
    <t>Мероприятие 1</t>
  </si>
  <si>
    <t>Мероприятие 2</t>
  </si>
  <si>
    <t>Мероприятие 3</t>
  </si>
  <si>
    <t>всего расходные обязательства по программе</t>
  </si>
  <si>
    <t>Администрация Тюхтетского района</t>
  </si>
  <si>
    <t>всего расходные обязательства по мероприятию</t>
  </si>
  <si>
    <t>всего расходныеобязательства по мероприятию</t>
  </si>
  <si>
    <t>РзПр</t>
  </si>
  <si>
    <t>2016 год</t>
  </si>
  <si>
    <t>2015 год</t>
  </si>
  <si>
    <t>2014 год</t>
  </si>
  <si>
    <t>Итого на период 2014-2016 годы</t>
  </si>
  <si>
    <t>Расходы (тыс. руб.), годы</t>
  </si>
  <si>
    <t>Приложение № 2</t>
  </si>
  <si>
    <t>Статус</t>
  </si>
  <si>
    <t>Наименование муниципальной программы</t>
  </si>
  <si>
    <t>Ответственный исполнитель, соисполнители</t>
  </si>
  <si>
    <t>Оценка расходов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</si>
  <si>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</si>
  <si>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</si>
  <si>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</si>
  <si>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</si>
  <si>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бюджет(**)  </t>
  </si>
  <si>
    <t>районный бюджет</t>
  </si>
  <si>
    <t xml:space="preserve">краевой бюджет(**)             </t>
  </si>
  <si>
    <t>ХХХ</t>
  </si>
  <si>
    <t>Приложение № 3</t>
  </si>
  <si>
    <t>Ожидаемый результат от реализации программного мероприятия (в натуральном выражении)</t>
  </si>
  <si>
    <t>«Реформирование и модернизация жилищно-коммунального хозяйства и повышение энергетической эффективности на территории Тюхтетского района на 2014-2016 годы»</t>
  </si>
  <si>
    <t>0398571</t>
  </si>
  <si>
    <t>0397578</t>
  </si>
  <si>
    <t>Подпрограмма 1.</t>
  </si>
  <si>
    <t>Повышение эффективности управления муниципальным имуществом и земельными ресурсами Тюхтетского района</t>
  </si>
  <si>
    <t>2017 год</t>
  </si>
  <si>
    <t>Подпрограмма 1</t>
  </si>
  <si>
    <t>0318572</t>
  </si>
  <si>
    <r>
      <t>к муниципальной программе</t>
    </r>
    <r>
      <rPr>
        <sz val="1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Тюхтетского района «Реформирование и модернизация жилищно-коммунального хозяйства и повышение энергетической эффективности на территории Тюхтетского района»</t>
    </r>
  </si>
  <si>
    <t>Распределение планируемых расходов за счет средств районного бюджета по мероприятиям муниципальной программы «Реформирование и модернизация жилищно-коммунального хозяйства и повышение энергетической эффективности на территории Тюхтетского района»</t>
  </si>
  <si>
    <t>Ресурсное обеспечение и прогнозная оценка расходов на реализацию цели муниципальной программы«Реформирование и модернизация жилищно-коммунального хозяйства и повышение энергетической эффективности на территории Тюхтетского района» с учетом источников финансирования, в том числе по уровням бюджетной системы</t>
  </si>
  <si>
    <t>к муниципальной программе Тюхтетского района «Реформирование и модернизация жилищно-коммунального хозяйства и повышение энергетической эффективности на территории Тюхтетского района»</t>
  </si>
  <si>
    <t>03ХХХХХХХХ</t>
  </si>
  <si>
    <t>0505</t>
  </si>
  <si>
    <t>2018 год</t>
  </si>
  <si>
    <t>0310085720</t>
  </si>
  <si>
    <t>Отдельные мероприятия программы</t>
  </si>
  <si>
    <t>2015 год*</t>
  </si>
  <si>
    <t>2016 год*</t>
  </si>
  <si>
    <t>2017 год*</t>
  </si>
  <si>
    <t>2018 год*</t>
  </si>
  <si>
    <t>Реализация временных мер по поддержке населения в целях обеспечения доступности коммунальных услуг</t>
  </si>
  <si>
    <t>Мероприятие 4</t>
  </si>
  <si>
    <t>Мероприятие 5</t>
  </si>
  <si>
    <t>Мероприятие 6</t>
  </si>
  <si>
    <t>Капитальный ремонт, реконструкция находящихся в муниципальной собственности объектов коммунальной инфраструктуры</t>
  </si>
  <si>
    <t>Содержание и обслуживание объектов жилищно-коммунального хозяйства</t>
  </si>
  <si>
    <t>Содержание и обслуживание уличных сетей электроснабжения</t>
  </si>
  <si>
    <t>Мероприятия по благоустройству</t>
  </si>
  <si>
    <t>Организация и содержание мест захоронения</t>
  </si>
  <si>
    <t>0397570</t>
  </si>
  <si>
    <t>ХХХХ</t>
  </si>
  <si>
    <t>Краевой бюджет</t>
  </si>
  <si>
    <t>0502</t>
  </si>
  <si>
    <t>0390075780</t>
  </si>
  <si>
    <t>0390085710</t>
  </si>
  <si>
    <t>0317571</t>
  </si>
  <si>
    <t>0390094010</t>
  </si>
  <si>
    <t>0503</t>
  </si>
  <si>
    <t>0390094020</t>
  </si>
  <si>
    <t>0390094040</t>
  </si>
  <si>
    <t>0390094060</t>
  </si>
  <si>
    <t>Приложение № 4</t>
  </si>
  <si>
    <t>«Реформирование и модернизация жилищно-коммунального хозяйства и повышение энергетической эффективности на территории Тюхтетского района»</t>
  </si>
  <si>
    <t>Реализация временных мер по поддержке населения в целях обеспечения доступности коммуналь</t>
  </si>
  <si>
    <t>Итого на период 2014-2018 годы</t>
  </si>
  <si>
    <t xml:space="preserve">Доход бюджета от приватизации муниципального движимого и недвижимого имущества составит 313,6 тысяч рублей. 
Доход бюджета от аренды (продажи права аренды) муниципального движимого, недвижимого имущества и земельных участков составит 6193,5 тысяч рублей.Автоматизация учетных функций, функций по начислению арендных платежей и контроля за  полнотой и своевременностью поступлением платежей в бюджет.Оплата взносов фонду капитального ремонта 100 % (за общее имущество, находящееся в муниципальной собственности района в многоквартирных домах)
</t>
  </si>
  <si>
    <t>Развитие земельно-имущественных отношений в Тюхтетском районе посредством повышения эффективности управления и распоряжения муниципальным имуществом и земельными ресурсами района, создания условий для вовлечения в хозяйственный оборот объектов муниципального имущества и  имущества, имеющего признаки бесхозяйного, свободных земельных участков</t>
  </si>
  <si>
    <t xml:space="preserve">1.Постановка на учет объектов коммунального назначения и иных объектов, имеющих признаки бесхозяйных, расположенных на территории Тюхтетского района;
2.Обеспечение изготовления технической документации на  муниципальные объекты недвижимого имущества, формирование земельных участков;
3.Обеспечение повышения эффективности использования муниципального имущества и земельных ресурсов.
</t>
  </si>
  <si>
    <t>Задачи</t>
  </si>
  <si>
    <t>Цель 1</t>
  </si>
  <si>
    <t>Цель 2</t>
  </si>
  <si>
    <t>Строительство и модернизация систем коммунальной инфраструктуры и объектов коммунального назначения, снижение бюджетных затрат  за счёт развития энерго- и ресурсосберегающих технологий на территории Тюхтетского района</t>
  </si>
  <si>
    <t xml:space="preserve">Развитие и модернизация объектов коммунальной инфраструктуры. 
</t>
  </si>
  <si>
    <t xml:space="preserve">Поддержка населения в целях обеспечения доступности коммунальных услуг.
</t>
  </si>
  <si>
    <t>Обеспечить повышение цен на тарифы за услуги ЖКХ для населения не выше показателя дефляторов на текущий период</t>
  </si>
  <si>
    <t>снижение уровня износа жилищного фонда и коммунальной инфраструктуры до нормативного уровня;
- снижение  потерь при производстве, транспортировке и распределении коммунальных ресурсов до 20%;
- повышение удовлетворенности населения района уровнем жилищно-коммунального обслуживания;
- улучшение показателей качества, надежности, безопасности и энергоэффективности  поставляемых коммунальных ресурсов;
-увеличение доли населения, обеспеченного питьевой водой, отвечающей требованиям безопасности  55%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</si>
</sst>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wrapText="1"/>
    </xf>
    <xf numFmtId="2" fontId="0" fillId="0" borderId="1" xfId="0" applyNumberFormat="1" applyBorder="1" applyAlignment="1">
      <alignment horizontal="right"/>
    </xf>
    <xf numFmtId="0" fontId="6" fillId="0" borderId="0" xfId="0" applyFont="1" applyAlignment="1">
      <alignment horizontal="left" indent="15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justify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8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/>
    <xf numFmtId="0" fontId="1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9" fillId="0" borderId="0" xfId="0" applyFont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8"/>
  <sheetViews>
    <sheetView tabSelected="1" view="pageBreakPreview" topLeftCell="A28" zoomScale="112" zoomScaleNormal="100" zoomScaleSheetLayoutView="112" workbookViewId="0">
      <selection activeCell="I17" sqref="I17"/>
    </sheetView>
  </sheetViews>
  <sheetFormatPr defaultRowHeight="12.75"/>
  <cols>
    <col min="1" max="1" width="14.85546875" customWidth="1"/>
    <col min="2" max="2" width="47.42578125" customWidth="1"/>
    <col min="3" max="3" width="23.28515625" customWidth="1"/>
    <col min="4" max="4" width="10" customWidth="1"/>
    <col min="5" max="5" width="9.7109375" customWidth="1"/>
    <col min="6" max="6" width="14.140625" customWidth="1"/>
    <col min="7" max="7" width="8.140625" customWidth="1"/>
  </cols>
  <sheetData>
    <row r="1" spans="1:13" ht="15.75">
      <c r="F1" s="11" t="s">
        <v>23</v>
      </c>
      <c r="G1" s="11"/>
      <c r="H1" s="11"/>
      <c r="I1" s="11"/>
    </row>
    <row r="2" spans="1:13" ht="12.75" customHeight="1">
      <c r="F2" s="33" t="s">
        <v>46</v>
      </c>
      <c r="G2" s="34"/>
      <c r="H2" s="34"/>
      <c r="I2" s="34"/>
      <c r="J2" s="34"/>
      <c r="K2" s="34"/>
      <c r="L2" s="34"/>
      <c r="M2" s="34"/>
    </row>
    <row r="3" spans="1:13" ht="12.75" customHeight="1">
      <c r="F3" s="34"/>
      <c r="G3" s="34"/>
      <c r="H3" s="34"/>
      <c r="I3" s="34"/>
      <c r="J3" s="34"/>
      <c r="K3" s="34"/>
      <c r="L3" s="34"/>
      <c r="M3" s="34"/>
    </row>
    <row r="4" spans="1:13" ht="12.75" customHeight="1">
      <c r="F4" s="34"/>
      <c r="G4" s="34"/>
      <c r="H4" s="34"/>
      <c r="I4" s="34"/>
      <c r="J4" s="34"/>
      <c r="K4" s="34"/>
      <c r="L4" s="34"/>
      <c r="M4" s="34"/>
    </row>
    <row r="5" spans="1:13" ht="9.75" customHeight="1">
      <c r="F5" s="34"/>
      <c r="G5" s="34"/>
      <c r="H5" s="34"/>
      <c r="I5" s="34"/>
      <c r="J5" s="34"/>
      <c r="K5" s="34"/>
      <c r="L5" s="34"/>
      <c r="M5" s="34"/>
    </row>
    <row r="6" spans="1:13" ht="15.75">
      <c r="F6" s="20"/>
      <c r="G6" s="20"/>
      <c r="H6" s="20"/>
      <c r="I6" s="20"/>
      <c r="J6" s="20"/>
      <c r="K6" s="20"/>
      <c r="L6" s="20"/>
      <c r="M6" s="20"/>
    </row>
    <row r="7" spans="1:13" ht="42.75" customHeight="1">
      <c r="A7" s="40" t="s">
        <v>47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ht="15.75">
      <c r="F8" s="20"/>
      <c r="G8" s="20"/>
      <c r="H8" s="20"/>
      <c r="I8" s="20"/>
      <c r="J8" s="20"/>
      <c r="K8" s="20"/>
      <c r="L8" s="20"/>
      <c r="M8" s="20"/>
    </row>
    <row r="9" spans="1:13" ht="15" customHeight="1">
      <c r="A9" s="41" t="s">
        <v>0</v>
      </c>
      <c r="B9" s="41" t="s">
        <v>1</v>
      </c>
      <c r="C9" s="41" t="s">
        <v>2</v>
      </c>
      <c r="D9" s="35" t="s">
        <v>3</v>
      </c>
      <c r="E9" s="36"/>
      <c r="F9" s="36"/>
      <c r="G9" s="37"/>
      <c r="H9" s="38" t="s">
        <v>22</v>
      </c>
      <c r="I9" s="38"/>
      <c r="J9" s="38"/>
      <c r="K9" s="38"/>
      <c r="L9" s="38"/>
      <c r="M9" s="39" t="s">
        <v>83</v>
      </c>
    </row>
    <row r="10" spans="1:13" ht="75" customHeight="1">
      <c r="A10" s="42"/>
      <c r="B10" s="42"/>
      <c r="C10" s="42"/>
      <c r="D10" s="5" t="s">
        <v>5</v>
      </c>
      <c r="E10" s="5" t="s">
        <v>17</v>
      </c>
      <c r="F10" s="5" t="s">
        <v>6</v>
      </c>
      <c r="G10" s="5" t="s">
        <v>7</v>
      </c>
      <c r="H10" s="5" t="s">
        <v>20</v>
      </c>
      <c r="I10" s="5" t="s">
        <v>55</v>
      </c>
      <c r="J10" s="5" t="s">
        <v>56</v>
      </c>
      <c r="K10" s="5" t="s">
        <v>57</v>
      </c>
      <c r="L10" s="5" t="s">
        <v>58</v>
      </c>
      <c r="M10" s="39"/>
    </row>
    <row r="11" spans="1:13" ht="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</row>
    <row r="12" spans="1:13" ht="38.25" customHeight="1">
      <c r="A12" s="32" t="s">
        <v>8</v>
      </c>
      <c r="B12" s="31" t="s">
        <v>38</v>
      </c>
      <c r="C12" s="22" t="s">
        <v>13</v>
      </c>
      <c r="D12" s="12">
        <v>408</v>
      </c>
      <c r="E12" s="12" t="s">
        <v>69</v>
      </c>
      <c r="F12" s="12" t="s">
        <v>50</v>
      </c>
      <c r="G12" s="12" t="s">
        <v>35</v>
      </c>
      <c r="H12" s="6">
        <f t="shared" ref="H12:M12" si="0">H14+H15</f>
        <v>14384.347</v>
      </c>
      <c r="I12" s="6">
        <f t="shared" si="0"/>
        <v>8822.0529999999999</v>
      </c>
      <c r="J12" s="6">
        <f t="shared" si="0"/>
        <v>1731.1</v>
      </c>
      <c r="K12" s="6">
        <f t="shared" si="0"/>
        <v>1528.3</v>
      </c>
      <c r="L12" s="6">
        <f t="shared" si="0"/>
        <v>1528.3</v>
      </c>
      <c r="M12" s="6">
        <f t="shared" si="0"/>
        <v>27994.1</v>
      </c>
    </row>
    <row r="13" spans="1:13">
      <c r="A13" s="32"/>
      <c r="B13" s="31"/>
      <c r="C13" s="27" t="s">
        <v>9</v>
      </c>
      <c r="D13" s="13"/>
      <c r="E13" s="16"/>
      <c r="F13" s="13"/>
      <c r="G13" s="13"/>
      <c r="H13" s="7"/>
      <c r="I13" s="7"/>
      <c r="J13" s="7"/>
      <c r="K13" s="7"/>
      <c r="L13" s="7"/>
      <c r="M13" s="8"/>
    </row>
    <row r="14" spans="1:13" ht="25.5">
      <c r="A14" s="32"/>
      <c r="B14" s="31"/>
      <c r="C14" s="27" t="s">
        <v>14</v>
      </c>
      <c r="D14" s="13">
        <v>408</v>
      </c>
      <c r="E14" s="12" t="s">
        <v>69</v>
      </c>
      <c r="F14" s="12" t="s">
        <v>50</v>
      </c>
      <c r="G14" s="12" t="s">
        <v>35</v>
      </c>
      <c r="H14" s="6">
        <f>H19+H20++H29+H30+H34+H37+H40+H43</f>
        <v>11748.5</v>
      </c>
      <c r="I14" s="6">
        <f>I19+I20++I29+I30+I34+I37+I40+I43</f>
        <v>436.2</v>
      </c>
      <c r="J14" s="6">
        <f>J19+J20++J29+J30+J34+J37+J40+J43</f>
        <v>1558.3999999999999</v>
      </c>
      <c r="K14" s="6">
        <f>K19+K20++K29+K30+K34+K37+K40+K43</f>
        <v>1355.6</v>
      </c>
      <c r="L14" s="6">
        <f>L19+L20++L29+L30+L34+L37+L40+L43</f>
        <v>1355.6</v>
      </c>
      <c r="M14" s="6">
        <f>SUM(H14:L14)</f>
        <v>16454.3</v>
      </c>
    </row>
    <row r="15" spans="1:13">
      <c r="A15" s="32"/>
      <c r="B15" s="31"/>
      <c r="C15" s="27" t="s">
        <v>70</v>
      </c>
      <c r="D15" s="13">
        <v>408</v>
      </c>
      <c r="E15" s="12" t="s">
        <v>69</v>
      </c>
      <c r="F15" s="12" t="s">
        <v>50</v>
      </c>
      <c r="G15" s="12" t="s">
        <v>35</v>
      </c>
      <c r="H15" s="6">
        <f>H24+H25+H26+H31</f>
        <v>2635.8470000000002</v>
      </c>
      <c r="I15" s="6">
        <f>I24+I25+I26+I31</f>
        <v>8385.8529999999992</v>
      </c>
      <c r="J15" s="6">
        <f>J24+J25+J26+J31</f>
        <v>172.7</v>
      </c>
      <c r="K15" s="6">
        <f>K24+K25+K26+K31</f>
        <v>172.7</v>
      </c>
      <c r="L15" s="6">
        <f>L24+L25+L26+L31</f>
        <v>172.7</v>
      </c>
      <c r="M15" s="6">
        <f>SUM(H15:L15)</f>
        <v>11539.800000000001</v>
      </c>
    </row>
    <row r="16" spans="1:13" ht="12.75" customHeight="1">
      <c r="A16" s="27"/>
      <c r="B16" s="22"/>
      <c r="C16" s="27"/>
      <c r="D16" s="13"/>
      <c r="E16" s="16"/>
      <c r="F16" s="15"/>
      <c r="G16" s="12"/>
      <c r="H16" s="6"/>
      <c r="I16" s="6"/>
      <c r="J16" s="6"/>
      <c r="K16" s="6"/>
      <c r="L16" s="6"/>
      <c r="M16" s="6"/>
    </row>
    <row r="17" spans="1:13" ht="38.25">
      <c r="A17" s="32" t="s">
        <v>41</v>
      </c>
      <c r="B17" s="31" t="s">
        <v>42</v>
      </c>
      <c r="C17" s="22" t="s">
        <v>15</v>
      </c>
      <c r="D17" s="12">
        <v>408</v>
      </c>
      <c r="E17" s="15" t="s">
        <v>51</v>
      </c>
      <c r="F17" s="15" t="s">
        <v>45</v>
      </c>
      <c r="G17" s="12">
        <v>244</v>
      </c>
      <c r="H17" s="6">
        <f>H19</f>
        <v>0</v>
      </c>
      <c r="I17" s="6">
        <f>I19</f>
        <v>334.2</v>
      </c>
      <c r="J17" s="6">
        <f>J19</f>
        <v>0</v>
      </c>
      <c r="K17" s="6">
        <f>K19</f>
        <v>0</v>
      </c>
      <c r="L17" s="6"/>
      <c r="M17" s="6">
        <f>M19</f>
        <v>334.2</v>
      </c>
    </row>
    <row r="18" spans="1:13" ht="12.75" customHeight="1">
      <c r="A18" s="32"/>
      <c r="B18" s="31"/>
      <c r="C18" s="27" t="s">
        <v>9</v>
      </c>
      <c r="D18" s="12"/>
      <c r="E18" s="15"/>
      <c r="F18" s="12"/>
      <c r="G18" s="12"/>
      <c r="H18" s="6"/>
      <c r="I18" s="6"/>
      <c r="J18" s="6"/>
      <c r="K18" s="6"/>
      <c r="L18" s="6"/>
      <c r="M18" s="6"/>
    </row>
    <row r="19" spans="1:13">
      <c r="A19" s="32"/>
      <c r="B19" s="31"/>
      <c r="C19" s="32" t="s">
        <v>14</v>
      </c>
      <c r="D19" s="12">
        <v>408</v>
      </c>
      <c r="E19" s="15" t="s">
        <v>51</v>
      </c>
      <c r="F19" s="16" t="s">
        <v>45</v>
      </c>
      <c r="G19" s="12">
        <v>244</v>
      </c>
      <c r="H19" s="6">
        <v>0</v>
      </c>
      <c r="I19" s="24">
        <v>334.2</v>
      </c>
      <c r="J19" s="24">
        <v>0</v>
      </c>
      <c r="K19" s="24">
        <v>0</v>
      </c>
      <c r="L19" s="24">
        <v>0</v>
      </c>
      <c r="M19" s="6">
        <f>SUM(H19:L19)</f>
        <v>334.2</v>
      </c>
    </row>
    <row r="20" spans="1:13">
      <c r="A20" s="32"/>
      <c r="B20" s="31"/>
      <c r="C20" s="32"/>
      <c r="D20" s="12">
        <v>408</v>
      </c>
      <c r="E20" s="15" t="s">
        <v>51</v>
      </c>
      <c r="F20" s="16" t="s">
        <v>53</v>
      </c>
      <c r="G20" s="12">
        <v>240</v>
      </c>
      <c r="H20" s="6">
        <v>0</v>
      </c>
      <c r="I20" s="24">
        <v>0</v>
      </c>
      <c r="J20" s="24">
        <v>340.2</v>
      </c>
      <c r="K20" s="24">
        <v>340.2</v>
      </c>
      <c r="L20" s="24">
        <v>340.2</v>
      </c>
      <c r="M20" s="6">
        <f>SUM(H20:L20)</f>
        <v>1020.5999999999999</v>
      </c>
    </row>
    <row r="21" spans="1:13" ht="38.25">
      <c r="A21" s="27" t="s">
        <v>54</v>
      </c>
      <c r="B21" s="22"/>
      <c r="C21" s="27"/>
      <c r="D21" s="12"/>
      <c r="E21" s="15"/>
      <c r="F21" s="16"/>
      <c r="G21" s="12"/>
      <c r="H21" s="6"/>
      <c r="I21" s="24"/>
      <c r="J21" s="24"/>
      <c r="K21" s="24"/>
      <c r="L21" s="24"/>
      <c r="M21" s="6"/>
    </row>
    <row r="22" spans="1:13" ht="38.25" customHeight="1">
      <c r="A22" s="32" t="s">
        <v>10</v>
      </c>
      <c r="B22" s="31" t="s">
        <v>59</v>
      </c>
      <c r="C22" s="22" t="s">
        <v>15</v>
      </c>
      <c r="D22" s="12">
        <v>408</v>
      </c>
      <c r="E22" s="12" t="s">
        <v>69</v>
      </c>
      <c r="F22" s="12" t="s">
        <v>50</v>
      </c>
      <c r="G22" s="12" t="s">
        <v>35</v>
      </c>
      <c r="H22" s="6">
        <f t="shared" ref="H22:M22" si="1">SUM(H24:H26)</f>
        <v>336.4</v>
      </c>
      <c r="I22" s="6">
        <f t="shared" si="1"/>
        <v>185.3</v>
      </c>
      <c r="J22" s="6">
        <f t="shared" si="1"/>
        <v>172.7</v>
      </c>
      <c r="K22" s="6">
        <f t="shared" si="1"/>
        <v>172.7</v>
      </c>
      <c r="L22" s="6">
        <f t="shared" si="1"/>
        <v>172.7</v>
      </c>
      <c r="M22" s="6">
        <f t="shared" si="1"/>
        <v>1039.8</v>
      </c>
    </row>
    <row r="23" spans="1:13" ht="38.25" customHeight="1">
      <c r="A23" s="32"/>
      <c r="B23" s="31"/>
      <c r="C23" s="27" t="s">
        <v>9</v>
      </c>
      <c r="D23" s="12"/>
      <c r="E23" s="15"/>
      <c r="F23" s="12"/>
      <c r="G23" s="12"/>
      <c r="H23" s="6"/>
      <c r="I23" s="6"/>
      <c r="J23" s="6"/>
      <c r="K23" s="6"/>
      <c r="L23" s="6"/>
      <c r="M23" s="6"/>
    </row>
    <row r="24" spans="1:13" ht="38.25" customHeight="1">
      <c r="A24" s="32"/>
      <c r="B24" s="31"/>
      <c r="C24" s="32" t="s">
        <v>70</v>
      </c>
      <c r="D24" s="13">
        <v>408</v>
      </c>
      <c r="E24" s="16" t="s">
        <v>71</v>
      </c>
      <c r="F24" s="16" t="s">
        <v>40</v>
      </c>
      <c r="G24" s="12">
        <v>810</v>
      </c>
      <c r="H24" s="6">
        <v>336.4</v>
      </c>
      <c r="I24" s="6">
        <v>0</v>
      </c>
      <c r="J24" s="6">
        <v>0</v>
      </c>
      <c r="K24" s="6">
        <v>0</v>
      </c>
      <c r="L24" s="6">
        <v>0</v>
      </c>
      <c r="M24" s="6">
        <f>SUM(H24:L24)</f>
        <v>336.4</v>
      </c>
    </row>
    <row r="25" spans="1:13" ht="38.25" customHeight="1">
      <c r="A25" s="32"/>
      <c r="B25" s="31"/>
      <c r="C25" s="32"/>
      <c r="D25" s="13">
        <v>408</v>
      </c>
      <c r="E25" s="16" t="s">
        <v>71</v>
      </c>
      <c r="F25" s="16" t="s">
        <v>68</v>
      </c>
      <c r="G25" s="12">
        <v>810</v>
      </c>
      <c r="H25" s="6">
        <v>0</v>
      </c>
      <c r="I25" s="6">
        <v>185.3</v>
      </c>
      <c r="J25" s="6">
        <v>0</v>
      </c>
      <c r="K25" s="6">
        <v>0</v>
      </c>
      <c r="L25" s="6">
        <v>0</v>
      </c>
      <c r="M25" s="6">
        <f>SUM(H25:L25)</f>
        <v>185.3</v>
      </c>
    </row>
    <row r="26" spans="1:13" ht="38.25" customHeight="1">
      <c r="A26" s="32"/>
      <c r="B26" s="31"/>
      <c r="C26" s="32"/>
      <c r="D26" s="13">
        <v>408</v>
      </c>
      <c r="E26" s="16" t="s">
        <v>71</v>
      </c>
      <c r="F26" s="16" t="s">
        <v>72</v>
      </c>
      <c r="G26" s="12">
        <v>810</v>
      </c>
      <c r="H26" s="6">
        <v>0</v>
      </c>
      <c r="I26" s="6">
        <v>0</v>
      </c>
      <c r="J26" s="6">
        <v>172.7</v>
      </c>
      <c r="K26" s="6">
        <v>172.7</v>
      </c>
      <c r="L26" s="6">
        <v>172.7</v>
      </c>
      <c r="M26" s="6">
        <f>SUM(H26:L26)</f>
        <v>518.09999999999991</v>
      </c>
    </row>
    <row r="27" spans="1:13" ht="38.25">
      <c r="A27" s="32" t="s">
        <v>11</v>
      </c>
      <c r="B27" s="31" t="s">
        <v>63</v>
      </c>
      <c r="C27" s="22" t="s">
        <v>16</v>
      </c>
      <c r="D27" s="12">
        <v>408</v>
      </c>
      <c r="E27" s="12" t="s">
        <v>69</v>
      </c>
      <c r="F27" s="12" t="s">
        <v>50</v>
      </c>
      <c r="G27" s="12" t="s">
        <v>35</v>
      </c>
      <c r="H27" s="6">
        <f t="shared" ref="H27:M27" si="2">SUM(H29:H31)</f>
        <v>14047.947</v>
      </c>
      <c r="I27" s="6">
        <f t="shared" si="2"/>
        <v>8302.5529999999999</v>
      </c>
      <c r="J27" s="6">
        <f t="shared" si="2"/>
        <v>83</v>
      </c>
      <c r="K27" s="6">
        <f t="shared" si="2"/>
        <v>83</v>
      </c>
      <c r="L27" s="6">
        <f t="shared" si="2"/>
        <v>83</v>
      </c>
      <c r="M27" s="6">
        <f t="shared" si="2"/>
        <v>22599.5</v>
      </c>
    </row>
    <row r="28" spans="1:13">
      <c r="A28" s="32"/>
      <c r="B28" s="31"/>
      <c r="C28" s="27" t="s">
        <v>9</v>
      </c>
      <c r="D28" s="12"/>
      <c r="E28" s="15"/>
      <c r="F28" s="12"/>
      <c r="G28" s="12"/>
      <c r="H28" s="9"/>
      <c r="I28" s="9"/>
      <c r="J28" s="9"/>
      <c r="K28" s="9"/>
      <c r="L28" s="9"/>
      <c r="M28" s="9"/>
    </row>
    <row r="29" spans="1:13">
      <c r="A29" s="32"/>
      <c r="B29" s="31"/>
      <c r="C29" s="32" t="s">
        <v>14</v>
      </c>
      <c r="D29" s="13">
        <v>408</v>
      </c>
      <c r="E29" s="16" t="s">
        <v>51</v>
      </c>
      <c r="F29" s="15" t="s">
        <v>39</v>
      </c>
      <c r="G29" s="12">
        <v>240</v>
      </c>
      <c r="H29" s="7">
        <v>11748.5</v>
      </c>
      <c r="I29" s="7">
        <v>102</v>
      </c>
      <c r="J29" s="7">
        <v>0</v>
      </c>
      <c r="K29" s="7">
        <v>0</v>
      </c>
      <c r="L29" s="7">
        <v>0</v>
      </c>
      <c r="M29" s="8">
        <f>SUM(H29:L29)</f>
        <v>11850.5</v>
      </c>
    </row>
    <row r="30" spans="1:13" ht="25.5" customHeight="1">
      <c r="A30" s="32"/>
      <c r="B30" s="31"/>
      <c r="C30" s="32"/>
      <c r="D30" s="13">
        <v>408</v>
      </c>
      <c r="E30" s="16" t="s">
        <v>51</v>
      </c>
      <c r="F30" s="15" t="s">
        <v>73</v>
      </c>
      <c r="G30" s="12">
        <v>240</v>
      </c>
      <c r="H30" s="7">
        <v>0</v>
      </c>
      <c r="I30" s="7">
        <v>0</v>
      </c>
      <c r="J30" s="7">
        <v>83</v>
      </c>
      <c r="K30" s="7">
        <v>83</v>
      </c>
      <c r="L30" s="7">
        <v>83</v>
      </c>
      <c r="M30" s="8">
        <f>SUM(H30:L30)</f>
        <v>249</v>
      </c>
    </row>
    <row r="31" spans="1:13" ht="25.5" customHeight="1">
      <c r="A31" s="32"/>
      <c r="B31" s="31"/>
      <c r="C31" s="27" t="s">
        <v>70</v>
      </c>
      <c r="D31" s="13">
        <v>408</v>
      </c>
      <c r="E31" s="16" t="s">
        <v>51</v>
      </c>
      <c r="F31" s="15" t="s">
        <v>74</v>
      </c>
      <c r="G31" s="12">
        <v>540</v>
      </c>
      <c r="H31" s="7">
        <v>2299.4470000000001</v>
      </c>
      <c r="I31" s="7">
        <v>8200.5529999999999</v>
      </c>
      <c r="J31" s="7">
        <v>0</v>
      </c>
      <c r="K31" s="7">
        <v>0</v>
      </c>
      <c r="L31" s="7">
        <v>0</v>
      </c>
      <c r="M31" s="8">
        <f>SUM(H31:L31)</f>
        <v>10500</v>
      </c>
    </row>
    <row r="32" spans="1:13" ht="38.25">
      <c r="A32" s="32" t="s">
        <v>12</v>
      </c>
      <c r="B32" s="31" t="s">
        <v>64</v>
      </c>
      <c r="C32" s="22" t="s">
        <v>16</v>
      </c>
      <c r="D32" s="12">
        <v>408</v>
      </c>
      <c r="E32" s="15" t="s">
        <v>71</v>
      </c>
      <c r="F32" s="15" t="s">
        <v>75</v>
      </c>
      <c r="G32" s="12">
        <v>120</v>
      </c>
      <c r="H32" s="6">
        <f t="shared" ref="H32:M32" si="3">H34</f>
        <v>0</v>
      </c>
      <c r="I32" s="6">
        <f t="shared" si="3"/>
        <v>0</v>
      </c>
      <c r="J32" s="6">
        <f t="shared" si="3"/>
        <v>288.39999999999998</v>
      </c>
      <c r="K32" s="6">
        <f t="shared" si="3"/>
        <v>288.39999999999998</v>
      </c>
      <c r="L32" s="6">
        <f t="shared" si="3"/>
        <v>288.39999999999998</v>
      </c>
      <c r="M32" s="6">
        <f t="shared" si="3"/>
        <v>865.19999999999993</v>
      </c>
    </row>
    <row r="33" spans="1:13">
      <c r="A33" s="32"/>
      <c r="B33" s="31"/>
      <c r="C33" s="27" t="s">
        <v>9</v>
      </c>
      <c r="D33" s="12"/>
      <c r="E33" s="15"/>
      <c r="F33" s="12"/>
      <c r="G33" s="12"/>
      <c r="H33" s="9"/>
      <c r="I33" s="9"/>
      <c r="J33" s="9"/>
      <c r="K33" s="9"/>
      <c r="L33" s="9"/>
      <c r="M33" s="9"/>
    </row>
    <row r="34" spans="1:13" ht="25.5">
      <c r="A34" s="32"/>
      <c r="B34" s="31"/>
      <c r="C34" s="27" t="s">
        <v>14</v>
      </c>
      <c r="D34" s="13">
        <v>408</v>
      </c>
      <c r="E34" s="15" t="s">
        <v>71</v>
      </c>
      <c r="F34" s="15" t="s">
        <v>75</v>
      </c>
      <c r="G34" s="12">
        <v>120</v>
      </c>
      <c r="H34" s="7">
        <v>0</v>
      </c>
      <c r="I34" s="7">
        <v>0</v>
      </c>
      <c r="J34" s="7">
        <v>288.39999999999998</v>
      </c>
      <c r="K34" s="7">
        <v>288.39999999999998</v>
      </c>
      <c r="L34" s="7">
        <v>288.39999999999998</v>
      </c>
      <c r="M34" s="8">
        <f>SUM(H34:L34)</f>
        <v>865.19999999999993</v>
      </c>
    </row>
    <row r="35" spans="1:13" ht="38.25">
      <c r="A35" s="32" t="s">
        <v>60</v>
      </c>
      <c r="B35" s="31" t="s">
        <v>65</v>
      </c>
      <c r="C35" s="22" t="s">
        <v>16</v>
      </c>
      <c r="D35" s="13">
        <v>408</v>
      </c>
      <c r="E35" s="28" t="str">
        <f t="shared" ref="E35:L35" si="4">E37</f>
        <v>0503</v>
      </c>
      <c r="F35" s="28" t="str">
        <f t="shared" si="4"/>
        <v>0390094020</v>
      </c>
      <c r="G35" s="12">
        <v>120</v>
      </c>
      <c r="H35" s="6">
        <f t="shared" si="4"/>
        <v>0</v>
      </c>
      <c r="I35" s="6">
        <f t="shared" si="4"/>
        <v>0</v>
      </c>
      <c r="J35" s="6">
        <f t="shared" si="4"/>
        <v>474.8</v>
      </c>
      <c r="K35" s="6">
        <f t="shared" si="4"/>
        <v>474.8</v>
      </c>
      <c r="L35" s="6">
        <f t="shared" si="4"/>
        <v>474.8</v>
      </c>
      <c r="M35" s="6">
        <f>M37</f>
        <v>1424.4</v>
      </c>
    </row>
    <row r="36" spans="1:13">
      <c r="A36" s="32"/>
      <c r="B36" s="31"/>
      <c r="C36" s="27" t="s">
        <v>9</v>
      </c>
      <c r="D36" s="12"/>
      <c r="E36" s="15"/>
      <c r="F36" s="12"/>
      <c r="G36" s="12"/>
      <c r="H36" s="9"/>
      <c r="I36" s="9"/>
      <c r="J36" s="9"/>
      <c r="K36" s="9"/>
      <c r="L36" s="9"/>
      <c r="M36" s="9"/>
    </row>
    <row r="37" spans="1:13" ht="25.5">
      <c r="A37" s="32"/>
      <c r="B37" s="31"/>
      <c r="C37" s="27" t="s">
        <v>14</v>
      </c>
      <c r="D37" s="13">
        <v>408</v>
      </c>
      <c r="E37" s="15" t="s">
        <v>76</v>
      </c>
      <c r="F37" s="15" t="s">
        <v>77</v>
      </c>
      <c r="G37" s="12">
        <v>120</v>
      </c>
      <c r="H37" s="7">
        <v>0</v>
      </c>
      <c r="I37" s="7">
        <v>0</v>
      </c>
      <c r="J37" s="7">
        <v>474.8</v>
      </c>
      <c r="K37" s="7">
        <v>474.8</v>
      </c>
      <c r="L37" s="7">
        <v>474.8</v>
      </c>
      <c r="M37" s="8">
        <f>SUM(H37:L37)</f>
        <v>1424.4</v>
      </c>
    </row>
    <row r="38" spans="1:13" ht="38.25">
      <c r="A38" s="32" t="s">
        <v>61</v>
      </c>
      <c r="B38" s="31" t="s">
        <v>66</v>
      </c>
      <c r="C38" s="22" t="s">
        <v>16</v>
      </c>
      <c r="D38" s="12">
        <v>408</v>
      </c>
      <c r="E38" s="15" t="s">
        <v>76</v>
      </c>
      <c r="F38" s="15" t="s">
        <v>78</v>
      </c>
      <c r="G38" s="12">
        <v>120</v>
      </c>
      <c r="H38" s="6">
        <f t="shared" ref="H38:M38" si="5">H40</f>
        <v>0</v>
      </c>
      <c r="I38" s="6">
        <f t="shared" si="5"/>
        <v>0</v>
      </c>
      <c r="J38" s="6">
        <f t="shared" si="5"/>
        <v>202.8</v>
      </c>
      <c r="K38" s="6">
        <f t="shared" si="5"/>
        <v>0</v>
      </c>
      <c r="L38" s="6">
        <f t="shared" si="5"/>
        <v>0</v>
      </c>
      <c r="M38" s="6">
        <f t="shared" si="5"/>
        <v>202.8</v>
      </c>
    </row>
    <row r="39" spans="1:13">
      <c r="A39" s="32"/>
      <c r="B39" s="31"/>
      <c r="C39" s="27" t="s">
        <v>9</v>
      </c>
      <c r="D39" s="12"/>
      <c r="E39" s="15"/>
      <c r="F39" s="12"/>
      <c r="G39" s="12"/>
      <c r="H39" s="9"/>
      <c r="I39" s="9"/>
      <c r="J39" s="9"/>
      <c r="K39" s="9"/>
      <c r="L39" s="9"/>
      <c r="M39" s="9"/>
    </row>
    <row r="40" spans="1:13" ht="25.5">
      <c r="A40" s="32"/>
      <c r="B40" s="31"/>
      <c r="C40" s="27" t="s">
        <v>14</v>
      </c>
      <c r="D40" s="13">
        <v>408</v>
      </c>
      <c r="E40" s="16" t="s">
        <v>76</v>
      </c>
      <c r="F40" s="15" t="s">
        <v>78</v>
      </c>
      <c r="G40" s="12">
        <v>120</v>
      </c>
      <c r="H40" s="7">
        <v>0</v>
      </c>
      <c r="I40" s="7">
        <v>0</v>
      </c>
      <c r="J40" s="7">
        <v>202.8</v>
      </c>
      <c r="K40" s="7">
        <v>0</v>
      </c>
      <c r="L40" s="7">
        <v>0</v>
      </c>
      <c r="M40" s="8">
        <f>SUM(H40:L40)</f>
        <v>202.8</v>
      </c>
    </row>
    <row r="41" spans="1:13" ht="38.25">
      <c r="A41" s="32" t="s">
        <v>62</v>
      </c>
      <c r="B41" s="31" t="s">
        <v>67</v>
      </c>
      <c r="C41" s="22" t="s">
        <v>16</v>
      </c>
      <c r="D41" s="12">
        <v>408</v>
      </c>
      <c r="E41" s="15" t="s">
        <v>76</v>
      </c>
      <c r="F41" s="15" t="s">
        <v>79</v>
      </c>
      <c r="G41" s="12">
        <v>120</v>
      </c>
      <c r="H41" s="6">
        <f t="shared" ref="H41:M41" si="6">H43</f>
        <v>0</v>
      </c>
      <c r="I41" s="6">
        <f t="shared" si="6"/>
        <v>0</v>
      </c>
      <c r="J41" s="6">
        <f t="shared" si="6"/>
        <v>169.2</v>
      </c>
      <c r="K41" s="6">
        <f t="shared" si="6"/>
        <v>169.2</v>
      </c>
      <c r="L41" s="6">
        <f t="shared" si="6"/>
        <v>169.2</v>
      </c>
      <c r="M41" s="6">
        <f t="shared" si="6"/>
        <v>507.59999999999997</v>
      </c>
    </row>
    <row r="42" spans="1:13">
      <c r="A42" s="32"/>
      <c r="B42" s="31"/>
      <c r="C42" s="27" t="s">
        <v>9</v>
      </c>
      <c r="D42" s="12"/>
      <c r="E42" s="15"/>
      <c r="F42" s="12"/>
      <c r="G42" s="12"/>
      <c r="H42" s="9"/>
      <c r="I42" s="9"/>
      <c r="J42" s="9"/>
      <c r="K42" s="9"/>
      <c r="L42" s="9"/>
      <c r="M42" s="9"/>
    </row>
    <row r="43" spans="1:13" ht="25.5">
      <c r="A43" s="32"/>
      <c r="B43" s="31"/>
      <c r="C43" s="27" t="s">
        <v>14</v>
      </c>
      <c r="D43" s="13">
        <v>408</v>
      </c>
      <c r="E43" s="16" t="s">
        <v>76</v>
      </c>
      <c r="F43" s="15" t="s">
        <v>79</v>
      </c>
      <c r="G43" s="12">
        <v>120</v>
      </c>
      <c r="H43" s="7">
        <v>0</v>
      </c>
      <c r="I43" s="7">
        <v>0</v>
      </c>
      <c r="J43" s="7">
        <v>169.2</v>
      </c>
      <c r="K43" s="7">
        <v>169.2</v>
      </c>
      <c r="L43" s="7">
        <v>169.2</v>
      </c>
      <c r="M43" s="8">
        <f>SUM(H43:L43)</f>
        <v>507.59999999999997</v>
      </c>
    </row>
    <row r="44" spans="1:13">
      <c r="E44" s="26"/>
    </row>
    <row r="45" spans="1:13">
      <c r="E45" s="26"/>
    </row>
    <row r="46" spans="1:13">
      <c r="E46" s="26"/>
    </row>
    <row r="47" spans="1:13">
      <c r="E47" s="26"/>
    </row>
    <row r="48" spans="1:13">
      <c r="E48" s="26"/>
    </row>
    <row r="49" spans="5:5">
      <c r="E49" s="26"/>
    </row>
    <row r="50" spans="5:5">
      <c r="E50" s="26"/>
    </row>
    <row r="51" spans="5:5">
      <c r="E51" s="26"/>
    </row>
    <row r="52" spans="5:5">
      <c r="E52" s="26"/>
    </row>
    <row r="53" spans="5:5">
      <c r="E53" s="26"/>
    </row>
    <row r="54" spans="5:5">
      <c r="E54" s="26"/>
    </row>
    <row r="55" spans="5:5">
      <c r="E55" s="26"/>
    </row>
    <row r="56" spans="5:5">
      <c r="E56" s="26"/>
    </row>
    <row r="57" spans="5:5">
      <c r="E57" s="26"/>
    </row>
    <row r="58" spans="5:5">
      <c r="E58" s="26"/>
    </row>
    <row r="59" spans="5:5">
      <c r="E59" s="26"/>
    </row>
    <row r="60" spans="5:5">
      <c r="E60" s="26"/>
    </row>
    <row r="61" spans="5:5">
      <c r="E61" s="26"/>
    </row>
    <row r="62" spans="5:5">
      <c r="E62" s="26"/>
    </row>
    <row r="63" spans="5:5">
      <c r="E63" s="26"/>
    </row>
    <row r="64" spans="5:5">
      <c r="E64" s="26"/>
    </row>
    <row r="65" spans="5:5">
      <c r="E65" s="26"/>
    </row>
    <row r="66" spans="5:5">
      <c r="E66" s="26"/>
    </row>
    <row r="67" spans="5:5">
      <c r="E67" s="26"/>
    </row>
    <row r="68" spans="5:5">
      <c r="E68" s="26"/>
    </row>
  </sheetData>
  <mergeCells count="27">
    <mergeCell ref="C9:C10"/>
    <mergeCell ref="B12:B15"/>
    <mergeCell ref="A12:A15"/>
    <mergeCell ref="F2:M5"/>
    <mergeCell ref="D9:G9"/>
    <mergeCell ref="H9:L9"/>
    <mergeCell ref="M9:M10"/>
    <mergeCell ref="A7:M7"/>
    <mergeCell ref="C19:C20"/>
    <mergeCell ref="B17:B20"/>
    <mergeCell ref="A17:A20"/>
    <mergeCell ref="A9:A10"/>
    <mergeCell ref="B9:B10"/>
    <mergeCell ref="B41:B43"/>
    <mergeCell ref="A41:A43"/>
    <mergeCell ref="B27:B31"/>
    <mergeCell ref="A27:A31"/>
    <mergeCell ref="B35:B37"/>
    <mergeCell ref="C29:C30"/>
    <mergeCell ref="A35:A37"/>
    <mergeCell ref="B38:B40"/>
    <mergeCell ref="A38:A40"/>
    <mergeCell ref="B32:B34"/>
    <mergeCell ref="A32:A34"/>
    <mergeCell ref="C24:C26"/>
    <mergeCell ref="B22:B26"/>
    <mergeCell ref="A22:A2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72" fitToHeight="0" orientation="landscape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5"/>
  <sheetViews>
    <sheetView view="pageBreakPreview" topLeftCell="A22" zoomScaleNormal="100" zoomScaleSheetLayoutView="100" workbookViewId="0">
      <selection activeCell="I11" sqref="I11"/>
    </sheetView>
  </sheetViews>
  <sheetFormatPr defaultRowHeight="12.75"/>
  <cols>
    <col min="1" max="1" width="19.42578125" customWidth="1"/>
    <col min="2" max="2" width="50" customWidth="1"/>
    <col min="3" max="3" width="29.140625" customWidth="1"/>
    <col min="4" max="4" width="17.140625" customWidth="1"/>
    <col min="5" max="5" width="15.7109375" customWidth="1"/>
    <col min="6" max="8" width="14.5703125" customWidth="1"/>
    <col min="9" max="9" width="16.28515625" customWidth="1"/>
  </cols>
  <sheetData>
    <row r="1" spans="1:11" ht="15.75">
      <c r="A1" s="10"/>
      <c r="E1" s="10" t="s">
        <v>36</v>
      </c>
    </row>
    <row r="2" spans="1:11" ht="58.5" customHeight="1">
      <c r="A2" s="10"/>
      <c r="D2" s="33" t="s">
        <v>46</v>
      </c>
      <c r="E2" s="33"/>
      <c r="F2" s="33"/>
      <c r="G2" s="33"/>
      <c r="H2" s="33"/>
      <c r="I2" s="33"/>
      <c r="J2" s="19"/>
      <c r="K2" s="19"/>
    </row>
    <row r="3" spans="1:11" ht="13.5" customHeight="1">
      <c r="A3" s="10"/>
      <c r="D3" s="19"/>
      <c r="E3" s="19"/>
      <c r="F3" s="19"/>
      <c r="G3" s="19"/>
      <c r="H3" s="19"/>
      <c r="I3" s="19"/>
      <c r="J3" s="19"/>
      <c r="K3" s="19"/>
    </row>
    <row r="4" spans="1:11" ht="18.75" customHeight="1">
      <c r="A4" s="40" t="s">
        <v>48</v>
      </c>
      <c r="B4" s="40"/>
      <c r="C4" s="40"/>
      <c r="D4" s="40"/>
      <c r="E4" s="40"/>
      <c r="F4" s="40"/>
      <c r="G4" s="40"/>
      <c r="H4" s="21"/>
      <c r="I4" s="21"/>
    </row>
    <row r="5" spans="1:11" ht="57.75" customHeight="1">
      <c r="A5" s="40"/>
      <c r="B5" s="40"/>
      <c r="C5" s="40"/>
      <c r="D5" s="40"/>
      <c r="E5" s="40"/>
      <c r="F5" s="40"/>
      <c r="G5" s="40"/>
      <c r="H5" s="21"/>
      <c r="I5" s="21"/>
    </row>
    <row r="6" spans="1:11" ht="18.75">
      <c r="A6" s="14"/>
    </row>
    <row r="7" spans="1:11" ht="12.75" customHeight="1">
      <c r="A7" s="23" t="s">
        <v>24</v>
      </c>
      <c r="B7" s="23" t="s">
        <v>25</v>
      </c>
      <c r="C7" s="23" t="s">
        <v>26</v>
      </c>
      <c r="D7" s="23" t="s">
        <v>27</v>
      </c>
      <c r="E7" s="23"/>
      <c r="F7" s="23"/>
      <c r="G7" s="23"/>
      <c r="H7" s="23"/>
      <c r="I7" s="23"/>
    </row>
    <row r="8" spans="1:11">
      <c r="A8" s="23"/>
      <c r="B8" s="23"/>
      <c r="C8" s="23"/>
      <c r="D8" s="23" t="s">
        <v>4</v>
      </c>
      <c r="E8" s="23"/>
      <c r="F8" s="23"/>
      <c r="G8" s="23"/>
      <c r="H8" s="23"/>
      <c r="I8" s="23"/>
    </row>
    <row r="9" spans="1:11" ht="25.5">
      <c r="A9" s="23"/>
      <c r="B9" s="23"/>
      <c r="C9" s="23"/>
      <c r="D9" s="23" t="s">
        <v>20</v>
      </c>
      <c r="E9" s="23" t="s">
        <v>19</v>
      </c>
      <c r="F9" s="23" t="s">
        <v>18</v>
      </c>
      <c r="G9" s="23" t="s">
        <v>43</v>
      </c>
      <c r="H9" s="23" t="s">
        <v>52</v>
      </c>
      <c r="I9" s="23" t="s">
        <v>83</v>
      </c>
    </row>
    <row r="10" spans="1:11">
      <c r="A10" s="23">
        <v>1</v>
      </c>
      <c r="B10" s="23">
        <v>2</v>
      </c>
      <c r="C10" s="23">
        <v>3</v>
      </c>
      <c r="D10" s="23">
        <v>4</v>
      </c>
      <c r="E10" s="23">
        <v>5</v>
      </c>
      <c r="F10" s="23">
        <v>6</v>
      </c>
      <c r="G10" s="23"/>
      <c r="H10" s="23"/>
      <c r="I10" s="23">
        <v>7</v>
      </c>
    </row>
    <row r="11" spans="1:11" ht="38.25" customHeight="1">
      <c r="A11" s="46" t="s">
        <v>28</v>
      </c>
      <c r="B11" s="43" t="s">
        <v>81</v>
      </c>
      <c r="C11" s="1" t="s">
        <v>29</v>
      </c>
      <c r="D11" s="4">
        <f t="shared" ref="D11:I11" si="0">SUM(D13:D15)</f>
        <v>14384.347</v>
      </c>
      <c r="E11" s="4">
        <f t="shared" si="0"/>
        <v>8822.0529999999999</v>
      </c>
      <c r="F11" s="4">
        <f t="shared" si="0"/>
        <v>1731.1</v>
      </c>
      <c r="G11" s="4">
        <f t="shared" si="0"/>
        <v>1528.3</v>
      </c>
      <c r="H11" s="4">
        <f t="shared" si="0"/>
        <v>1528.3</v>
      </c>
      <c r="I11" s="4">
        <f t="shared" si="0"/>
        <v>27994.1</v>
      </c>
    </row>
    <row r="12" spans="1:11">
      <c r="A12" s="47"/>
      <c r="B12" s="44"/>
      <c r="C12" s="1" t="s">
        <v>30</v>
      </c>
      <c r="D12" s="4"/>
      <c r="E12" s="4"/>
      <c r="F12" s="4"/>
      <c r="G12" s="4"/>
      <c r="H12" s="4"/>
      <c r="I12" s="4"/>
    </row>
    <row r="13" spans="1:11">
      <c r="A13" s="47"/>
      <c r="B13" s="44"/>
      <c r="C13" s="1" t="s">
        <v>31</v>
      </c>
      <c r="D13" s="4">
        <f t="shared" ref="D13:H15" si="1">D18+D23+D28+D33+D38+D43+D48</f>
        <v>0</v>
      </c>
      <c r="E13" s="4">
        <f t="shared" si="1"/>
        <v>0</v>
      </c>
      <c r="F13" s="4">
        <f t="shared" si="1"/>
        <v>0</v>
      </c>
      <c r="G13" s="4">
        <f t="shared" si="1"/>
        <v>0</v>
      </c>
      <c r="H13" s="4">
        <f t="shared" si="1"/>
        <v>0</v>
      </c>
      <c r="I13" s="4">
        <f>SUM(D13:H13)</f>
        <v>0</v>
      </c>
    </row>
    <row r="14" spans="1:11">
      <c r="A14" s="47"/>
      <c r="B14" s="44"/>
      <c r="C14" s="1" t="s">
        <v>32</v>
      </c>
      <c r="D14" s="4">
        <f t="shared" si="1"/>
        <v>2635.8470000000002</v>
      </c>
      <c r="E14" s="4">
        <f t="shared" si="1"/>
        <v>8385.8529999999992</v>
      </c>
      <c r="F14" s="4">
        <f t="shared" si="1"/>
        <v>172.7</v>
      </c>
      <c r="G14" s="4">
        <f t="shared" si="1"/>
        <v>172.7</v>
      </c>
      <c r="H14" s="4">
        <f t="shared" si="1"/>
        <v>172.7</v>
      </c>
      <c r="I14" s="4">
        <f>SUM(D14:H14)</f>
        <v>11539.800000000001</v>
      </c>
    </row>
    <row r="15" spans="1:11">
      <c r="A15" s="48"/>
      <c r="B15" s="45"/>
      <c r="C15" s="1" t="s">
        <v>33</v>
      </c>
      <c r="D15" s="4">
        <f t="shared" si="1"/>
        <v>11748.5</v>
      </c>
      <c r="E15" s="4">
        <f t="shared" si="1"/>
        <v>436.2</v>
      </c>
      <c r="F15" s="4">
        <f t="shared" si="1"/>
        <v>1558.3999999999999</v>
      </c>
      <c r="G15" s="4">
        <f t="shared" si="1"/>
        <v>1355.6</v>
      </c>
      <c r="H15" s="4">
        <f t="shared" si="1"/>
        <v>1355.6</v>
      </c>
      <c r="I15" s="4">
        <f>SUM(D15:H15)</f>
        <v>16454.3</v>
      </c>
    </row>
    <row r="16" spans="1:11" ht="38.25" customHeight="1">
      <c r="A16" s="46" t="s">
        <v>44</v>
      </c>
      <c r="B16" s="49" t="s">
        <v>42</v>
      </c>
      <c r="C16" s="2" t="s">
        <v>29</v>
      </c>
      <c r="D16" s="3">
        <f t="shared" ref="D16:I16" si="2">SUM(D18:D20)</f>
        <v>0</v>
      </c>
      <c r="E16" s="3">
        <f t="shared" si="2"/>
        <v>334.2</v>
      </c>
      <c r="F16" s="3">
        <f t="shared" si="2"/>
        <v>340.2</v>
      </c>
      <c r="G16" s="3">
        <f t="shared" si="2"/>
        <v>340.2</v>
      </c>
      <c r="H16" s="3">
        <f t="shared" si="2"/>
        <v>340.2</v>
      </c>
      <c r="I16" s="3">
        <f t="shared" si="2"/>
        <v>1354.8</v>
      </c>
    </row>
    <row r="17" spans="1:9">
      <c r="A17" s="47"/>
      <c r="B17" s="50"/>
      <c r="C17" s="1" t="s">
        <v>30</v>
      </c>
      <c r="D17" s="4"/>
      <c r="E17" s="4"/>
      <c r="F17" s="4"/>
      <c r="G17" s="4"/>
      <c r="H17" s="4"/>
      <c r="I17" s="4"/>
    </row>
    <row r="18" spans="1:9">
      <c r="A18" s="47"/>
      <c r="B18" s="50"/>
      <c r="C18" s="1" t="s">
        <v>31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3">
        <f>SUM(D18:H18)</f>
        <v>0</v>
      </c>
    </row>
    <row r="19" spans="1:9">
      <c r="A19" s="47"/>
      <c r="B19" s="50"/>
      <c r="C19" s="1" t="s">
        <v>34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3">
        <f>SUM(D19:H19)</f>
        <v>0</v>
      </c>
    </row>
    <row r="20" spans="1:9">
      <c r="A20" s="48"/>
      <c r="B20" s="51"/>
      <c r="C20" s="1" t="s">
        <v>33</v>
      </c>
      <c r="D20" s="4">
        <f ca="1">'прил.2 к м.п.'!H19+'прил.2 к м.п.'!H20</f>
        <v>0</v>
      </c>
      <c r="E20" s="4">
        <f ca="1">'прил.2 к м.п.'!I19+'прил.2 к м.п.'!I20</f>
        <v>334.2</v>
      </c>
      <c r="F20" s="4">
        <f ca="1">'прил.2 к м.п.'!J19+'прил.2 к м.п.'!J20</f>
        <v>340.2</v>
      </c>
      <c r="G20" s="4">
        <f ca="1">'прил.2 к м.п.'!K19+'прил.2 к м.п.'!K20</f>
        <v>340.2</v>
      </c>
      <c r="H20" s="4">
        <f ca="1">'прил.2 к м.п.'!L19+'прил.2 к м.п.'!L20</f>
        <v>340.2</v>
      </c>
      <c r="I20" s="3">
        <f>SUM(D20:H20)</f>
        <v>1354.8</v>
      </c>
    </row>
    <row r="21" spans="1:9" s="18" customFormat="1" ht="12.75" customHeight="1">
      <c r="A21" s="46" t="s">
        <v>10</v>
      </c>
      <c r="B21" s="49" t="s">
        <v>82</v>
      </c>
      <c r="C21" s="2" t="s">
        <v>29</v>
      </c>
      <c r="D21" s="3">
        <f t="shared" ref="D21:I21" si="3">SUM(D23:D25)</f>
        <v>336.4</v>
      </c>
      <c r="E21" s="3">
        <f t="shared" si="3"/>
        <v>185.3</v>
      </c>
      <c r="F21" s="3">
        <f t="shared" si="3"/>
        <v>172.7</v>
      </c>
      <c r="G21" s="3">
        <f t="shared" si="3"/>
        <v>172.7</v>
      </c>
      <c r="H21" s="3">
        <f t="shared" si="3"/>
        <v>172.7</v>
      </c>
      <c r="I21" s="3">
        <f t="shared" si="3"/>
        <v>1039.8000000000002</v>
      </c>
    </row>
    <row r="22" spans="1:9">
      <c r="A22" s="47"/>
      <c r="B22" s="50"/>
      <c r="C22" s="1" t="s">
        <v>30</v>
      </c>
      <c r="D22" s="4"/>
      <c r="E22" s="4"/>
      <c r="F22" s="4"/>
      <c r="G22" s="4"/>
      <c r="H22" s="4"/>
      <c r="I22" s="4"/>
    </row>
    <row r="23" spans="1:9">
      <c r="A23" s="47"/>
      <c r="B23" s="50"/>
      <c r="C23" s="1" t="s">
        <v>31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f>SUM(D23:H23)</f>
        <v>0</v>
      </c>
    </row>
    <row r="24" spans="1:9">
      <c r="A24" s="47"/>
      <c r="B24" s="50"/>
      <c r="C24" s="1" t="s">
        <v>34</v>
      </c>
      <c r="D24" s="4">
        <f ca="1">'прил.2 к м.п.'!H24+'прил.2 к м.п.'!H25+'прил.2 к м.п.'!H26</f>
        <v>336.4</v>
      </c>
      <c r="E24" s="4">
        <f ca="1">'прил.2 к м.п.'!I24+'прил.2 к м.п.'!I25+'прил.2 к м.п.'!I26</f>
        <v>185.3</v>
      </c>
      <c r="F24" s="4">
        <f ca="1">'прил.2 к м.п.'!J24+'прил.2 к м.п.'!J25+'прил.2 к м.п.'!J26</f>
        <v>172.7</v>
      </c>
      <c r="G24" s="4">
        <f ca="1">'прил.2 к м.п.'!K24+'прил.2 к м.п.'!K25+'прил.2 к м.п.'!K26</f>
        <v>172.7</v>
      </c>
      <c r="H24" s="4">
        <f ca="1">'прил.2 к м.п.'!L24+'прил.2 к м.п.'!L25+'прил.2 к м.п.'!L26</f>
        <v>172.7</v>
      </c>
      <c r="I24" s="4">
        <f>SUM(D24:H24)</f>
        <v>1039.8000000000002</v>
      </c>
    </row>
    <row r="25" spans="1:9">
      <c r="A25" s="48"/>
      <c r="B25" s="51"/>
      <c r="C25" s="1" t="s">
        <v>33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f>SUM(D25:H25)</f>
        <v>0</v>
      </c>
    </row>
    <row r="26" spans="1:9" ht="25.5" customHeight="1">
      <c r="A26" s="46" t="s">
        <v>11</v>
      </c>
      <c r="B26" s="43" t="s">
        <v>63</v>
      </c>
      <c r="C26" s="2" t="s">
        <v>29</v>
      </c>
      <c r="D26" s="3">
        <f t="shared" ref="D26:I26" si="4">SUM(D28:D30)</f>
        <v>14047.947</v>
      </c>
      <c r="E26" s="3">
        <f t="shared" si="4"/>
        <v>8302.5529999999999</v>
      </c>
      <c r="F26" s="3">
        <f t="shared" si="4"/>
        <v>83</v>
      </c>
      <c r="G26" s="3">
        <f t="shared" si="4"/>
        <v>83</v>
      </c>
      <c r="H26" s="3">
        <f t="shared" si="4"/>
        <v>83</v>
      </c>
      <c r="I26" s="3">
        <f t="shared" si="4"/>
        <v>22599.5</v>
      </c>
    </row>
    <row r="27" spans="1:9" ht="12" customHeight="1">
      <c r="A27" s="47"/>
      <c r="B27" s="44"/>
      <c r="C27" s="1" t="s">
        <v>30</v>
      </c>
      <c r="D27" s="4"/>
      <c r="E27" s="4"/>
      <c r="F27" s="4"/>
      <c r="G27" s="4"/>
      <c r="H27" s="4"/>
      <c r="I27" s="4"/>
    </row>
    <row r="28" spans="1:9">
      <c r="A28" s="47"/>
      <c r="B28" s="44"/>
      <c r="C28" s="1" t="s">
        <v>31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f>SUM(D28:H28)</f>
        <v>0</v>
      </c>
    </row>
    <row r="29" spans="1:9">
      <c r="A29" s="47"/>
      <c r="B29" s="44"/>
      <c r="C29" s="1" t="s">
        <v>34</v>
      </c>
      <c r="D29" s="4">
        <f ca="1">'прил.2 к м.п.'!H31</f>
        <v>2299.4470000000001</v>
      </c>
      <c r="E29" s="4">
        <f ca="1">'прил.2 к м.п.'!I31</f>
        <v>8200.5529999999999</v>
      </c>
      <c r="F29" s="4">
        <f ca="1">'прил.2 к м.п.'!J31</f>
        <v>0</v>
      </c>
      <c r="G29" s="4">
        <f ca="1">'прил.2 к м.п.'!K31</f>
        <v>0</v>
      </c>
      <c r="H29" s="4">
        <f ca="1">'прил.2 к м.п.'!L31</f>
        <v>0</v>
      </c>
      <c r="I29" s="4">
        <f>SUM(D29:H29)</f>
        <v>10500</v>
      </c>
    </row>
    <row r="30" spans="1:9">
      <c r="A30" s="48"/>
      <c r="B30" s="45"/>
      <c r="C30" s="1" t="s">
        <v>33</v>
      </c>
      <c r="D30" s="4">
        <f ca="1">'прил.2 к м.п.'!H29+'прил.2 к м.п.'!H30</f>
        <v>11748.5</v>
      </c>
      <c r="E30" s="4">
        <f ca="1">'прил.2 к м.п.'!I29+'прил.2 к м.п.'!I30</f>
        <v>102</v>
      </c>
      <c r="F30" s="4">
        <f ca="1">'прил.2 к м.п.'!J29+'прил.2 к м.п.'!J30</f>
        <v>83</v>
      </c>
      <c r="G30" s="4">
        <f ca="1">'прил.2 к м.п.'!K29+'прил.2 к м.п.'!K30</f>
        <v>83</v>
      </c>
      <c r="H30" s="4">
        <f ca="1">'прил.2 к м.п.'!L29+'прил.2 к м.п.'!L30</f>
        <v>83</v>
      </c>
      <c r="I30" s="4">
        <f>SUM(D30:H30)</f>
        <v>12099.5</v>
      </c>
    </row>
    <row r="31" spans="1:9" ht="25.5" customHeight="1">
      <c r="A31" s="46" t="s">
        <v>12</v>
      </c>
      <c r="B31" s="43" t="s">
        <v>64</v>
      </c>
      <c r="C31" s="2" t="s">
        <v>29</v>
      </c>
      <c r="D31" s="3">
        <f t="shared" ref="D31:I31" si="5">SUM(D33:D35)</f>
        <v>0</v>
      </c>
      <c r="E31" s="3">
        <f t="shared" si="5"/>
        <v>0</v>
      </c>
      <c r="F31" s="3">
        <f t="shared" si="5"/>
        <v>288.39999999999998</v>
      </c>
      <c r="G31" s="3">
        <f t="shared" si="5"/>
        <v>288.39999999999998</v>
      </c>
      <c r="H31" s="3">
        <f t="shared" si="5"/>
        <v>288.39999999999998</v>
      </c>
      <c r="I31" s="3">
        <f t="shared" si="5"/>
        <v>865.19999999999993</v>
      </c>
    </row>
    <row r="32" spans="1:9" ht="12" customHeight="1">
      <c r="A32" s="47"/>
      <c r="B32" s="44"/>
      <c r="C32" s="1" t="s">
        <v>30</v>
      </c>
      <c r="D32" s="4"/>
      <c r="E32" s="4"/>
      <c r="F32" s="4"/>
      <c r="G32" s="4"/>
      <c r="H32" s="4"/>
      <c r="I32" s="4"/>
    </row>
    <row r="33" spans="1:9">
      <c r="A33" s="47"/>
      <c r="B33" s="44"/>
      <c r="C33" s="1" t="s">
        <v>31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f>SUM(D33:H33)</f>
        <v>0</v>
      </c>
    </row>
    <row r="34" spans="1:9">
      <c r="A34" s="47"/>
      <c r="B34" s="44"/>
      <c r="C34" s="1" t="s">
        <v>34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f>SUM(D34:H34)</f>
        <v>0</v>
      </c>
    </row>
    <row r="35" spans="1:9">
      <c r="A35" s="48"/>
      <c r="B35" s="45"/>
      <c r="C35" s="1" t="s">
        <v>33</v>
      </c>
      <c r="D35" s="4">
        <f ca="1">'прил.2 к м.п.'!H34</f>
        <v>0</v>
      </c>
      <c r="E35" s="4">
        <f ca="1">'прил.2 к м.п.'!I34</f>
        <v>0</v>
      </c>
      <c r="F35" s="4">
        <f ca="1">'прил.2 к м.п.'!J34</f>
        <v>288.39999999999998</v>
      </c>
      <c r="G35" s="4">
        <f ca="1">'прил.2 к м.п.'!K34</f>
        <v>288.39999999999998</v>
      </c>
      <c r="H35" s="4">
        <f ca="1">'прил.2 к м.п.'!L34</f>
        <v>288.39999999999998</v>
      </c>
      <c r="I35" s="4">
        <f>SUM(D35:H35)</f>
        <v>865.19999999999993</v>
      </c>
    </row>
    <row r="36" spans="1:9" ht="25.5" customHeight="1">
      <c r="A36" s="46" t="s">
        <v>60</v>
      </c>
      <c r="B36" s="43" t="s">
        <v>65</v>
      </c>
      <c r="C36" s="2" t="s">
        <v>29</v>
      </c>
      <c r="D36" s="3">
        <f t="shared" ref="D36:I36" si="6">SUM(D38:D40)</f>
        <v>0</v>
      </c>
      <c r="E36" s="3">
        <f t="shared" si="6"/>
        <v>0</v>
      </c>
      <c r="F36" s="3">
        <f t="shared" si="6"/>
        <v>474.8</v>
      </c>
      <c r="G36" s="3">
        <f t="shared" si="6"/>
        <v>474.8</v>
      </c>
      <c r="H36" s="3">
        <f t="shared" si="6"/>
        <v>474.8</v>
      </c>
      <c r="I36" s="3">
        <f t="shared" si="6"/>
        <v>1424.4</v>
      </c>
    </row>
    <row r="37" spans="1:9" ht="12" customHeight="1">
      <c r="A37" s="47"/>
      <c r="B37" s="44"/>
      <c r="C37" s="1" t="s">
        <v>30</v>
      </c>
      <c r="D37" s="4"/>
      <c r="E37" s="4"/>
      <c r="F37" s="4"/>
      <c r="G37" s="4"/>
      <c r="H37" s="4"/>
      <c r="I37" s="4"/>
    </row>
    <row r="38" spans="1:9">
      <c r="A38" s="47"/>
      <c r="B38" s="44"/>
      <c r="C38" s="1" t="s">
        <v>31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f>SUM(D38:H38)</f>
        <v>0</v>
      </c>
    </row>
    <row r="39" spans="1:9">
      <c r="A39" s="47"/>
      <c r="B39" s="44"/>
      <c r="C39" s="1" t="s">
        <v>34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f>SUM(D39:H39)</f>
        <v>0</v>
      </c>
    </row>
    <row r="40" spans="1:9">
      <c r="A40" s="48"/>
      <c r="B40" s="45"/>
      <c r="C40" s="1" t="s">
        <v>33</v>
      </c>
      <c r="D40" s="4">
        <f ca="1">'прил.2 к м.п.'!H37</f>
        <v>0</v>
      </c>
      <c r="E40" s="4">
        <f ca="1">'прил.2 к м.п.'!I37</f>
        <v>0</v>
      </c>
      <c r="F40" s="4">
        <f ca="1">'прил.2 к м.п.'!J37</f>
        <v>474.8</v>
      </c>
      <c r="G40" s="4">
        <f ca="1">'прил.2 к м.п.'!K37</f>
        <v>474.8</v>
      </c>
      <c r="H40" s="4">
        <f ca="1">'прил.2 к м.п.'!L37</f>
        <v>474.8</v>
      </c>
      <c r="I40" s="4">
        <f>SUM(D40:H40)</f>
        <v>1424.4</v>
      </c>
    </row>
    <row r="41" spans="1:9" ht="25.5" customHeight="1">
      <c r="A41" s="46" t="s">
        <v>61</v>
      </c>
      <c r="B41" s="43" t="s">
        <v>66</v>
      </c>
      <c r="C41" s="2" t="s">
        <v>29</v>
      </c>
      <c r="D41" s="3">
        <f t="shared" ref="D41:I41" si="7">SUM(D43:D45)</f>
        <v>0</v>
      </c>
      <c r="E41" s="3">
        <f t="shared" si="7"/>
        <v>0</v>
      </c>
      <c r="F41" s="3">
        <f t="shared" si="7"/>
        <v>202.8</v>
      </c>
      <c r="G41" s="3">
        <f t="shared" si="7"/>
        <v>0</v>
      </c>
      <c r="H41" s="3">
        <f t="shared" si="7"/>
        <v>0</v>
      </c>
      <c r="I41" s="3">
        <f t="shared" si="7"/>
        <v>202.8</v>
      </c>
    </row>
    <row r="42" spans="1:9" ht="12" customHeight="1">
      <c r="A42" s="47"/>
      <c r="B42" s="44"/>
      <c r="C42" s="1" t="s">
        <v>30</v>
      </c>
      <c r="D42" s="4"/>
      <c r="E42" s="4"/>
      <c r="F42" s="4"/>
      <c r="G42" s="4"/>
      <c r="H42" s="4"/>
      <c r="I42" s="4"/>
    </row>
    <row r="43" spans="1:9">
      <c r="A43" s="47"/>
      <c r="B43" s="44"/>
      <c r="C43" s="1" t="s">
        <v>31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f>SUM(D43:H43)</f>
        <v>0</v>
      </c>
    </row>
    <row r="44" spans="1:9">
      <c r="A44" s="47"/>
      <c r="B44" s="44"/>
      <c r="C44" s="1" t="s">
        <v>34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f>SUM(D44:H44)</f>
        <v>0</v>
      </c>
    </row>
    <row r="45" spans="1:9">
      <c r="A45" s="48"/>
      <c r="B45" s="45"/>
      <c r="C45" s="1" t="s">
        <v>33</v>
      </c>
      <c r="D45" s="4">
        <f ca="1">'прил.2 к м.п.'!H40</f>
        <v>0</v>
      </c>
      <c r="E45" s="4">
        <f ca="1">'прил.2 к м.п.'!I40</f>
        <v>0</v>
      </c>
      <c r="F45" s="4">
        <f ca="1">'прил.2 к м.п.'!J40</f>
        <v>202.8</v>
      </c>
      <c r="G45" s="4">
        <f ca="1">'прил.2 к м.п.'!K40</f>
        <v>0</v>
      </c>
      <c r="H45" s="4">
        <f ca="1">'прил.2 к м.п.'!L40</f>
        <v>0</v>
      </c>
      <c r="I45" s="4">
        <f>SUM(D45:H45)</f>
        <v>202.8</v>
      </c>
    </row>
    <row r="46" spans="1:9" ht="25.5" customHeight="1">
      <c r="A46" s="46" t="s">
        <v>62</v>
      </c>
      <c r="B46" s="43" t="s">
        <v>67</v>
      </c>
      <c r="C46" s="2" t="s">
        <v>29</v>
      </c>
      <c r="D46" s="3">
        <f t="shared" ref="D46:I46" si="8">SUM(D48:D50)</f>
        <v>0</v>
      </c>
      <c r="E46" s="3">
        <f t="shared" si="8"/>
        <v>0</v>
      </c>
      <c r="F46" s="3">
        <f t="shared" si="8"/>
        <v>169.2</v>
      </c>
      <c r="G46" s="3">
        <f t="shared" si="8"/>
        <v>169.2</v>
      </c>
      <c r="H46" s="3">
        <f t="shared" si="8"/>
        <v>169.2</v>
      </c>
      <c r="I46" s="3">
        <f t="shared" si="8"/>
        <v>507.59999999999997</v>
      </c>
    </row>
    <row r="47" spans="1:9" ht="12" customHeight="1">
      <c r="A47" s="47"/>
      <c r="B47" s="44"/>
      <c r="C47" s="1" t="s">
        <v>30</v>
      </c>
      <c r="D47" s="4"/>
      <c r="E47" s="4"/>
      <c r="F47" s="4"/>
      <c r="G47" s="4"/>
      <c r="H47" s="4"/>
      <c r="I47" s="4"/>
    </row>
    <row r="48" spans="1:9">
      <c r="A48" s="47"/>
      <c r="B48" s="44"/>
      <c r="C48" s="1" t="s">
        <v>31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f>SUM(D48:H48)</f>
        <v>0</v>
      </c>
    </row>
    <row r="49" spans="1:9">
      <c r="A49" s="47"/>
      <c r="B49" s="44"/>
      <c r="C49" s="1" t="s">
        <v>34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f>SUM(D49:H49)</f>
        <v>0</v>
      </c>
    </row>
    <row r="50" spans="1:9">
      <c r="A50" s="48"/>
      <c r="B50" s="45"/>
      <c r="C50" s="1" t="s">
        <v>33</v>
      </c>
      <c r="D50" s="4">
        <f ca="1">'прил.2 к м.п.'!H43</f>
        <v>0</v>
      </c>
      <c r="E50" s="4">
        <f ca="1">'прил.2 к м.п.'!I43</f>
        <v>0</v>
      </c>
      <c r="F50" s="4">
        <f ca="1">'прил.2 к м.п.'!J43</f>
        <v>169.2</v>
      </c>
      <c r="G50" s="4">
        <f ca="1">'прил.2 к м.п.'!K43</f>
        <v>169.2</v>
      </c>
      <c r="H50" s="4">
        <f ca="1">'прил.2 к м.п.'!L43</f>
        <v>169.2</v>
      </c>
      <c r="I50" s="4">
        <f>SUM(D50:H50)</f>
        <v>507.59999999999997</v>
      </c>
    </row>
    <row r="51" spans="1:9">
      <c r="D51" s="17"/>
      <c r="E51" s="17"/>
      <c r="F51" s="17"/>
      <c r="G51" s="17"/>
      <c r="H51" s="17"/>
      <c r="I51" s="17"/>
    </row>
    <row r="52" spans="1:9">
      <c r="D52" s="17"/>
      <c r="E52" s="17"/>
      <c r="F52" s="17"/>
      <c r="G52" s="17"/>
      <c r="H52" s="17"/>
      <c r="I52" s="17"/>
    </row>
    <row r="53" spans="1:9">
      <c r="D53" s="17"/>
      <c r="E53" s="17"/>
      <c r="F53" s="17"/>
      <c r="G53" s="17"/>
      <c r="H53" s="17"/>
      <c r="I53" s="17"/>
    </row>
    <row r="54" spans="1:9">
      <c r="D54" s="17"/>
      <c r="E54" s="17"/>
      <c r="F54" s="17"/>
      <c r="G54" s="17"/>
      <c r="H54" s="17"/>
      <c r="I54" s="17"/>
    </row>
    <row r="55" spans="1:9">
      <c r="D55" s="17"/>
      <c r="E55" s="17"/>
      <c r="F55" s="17"/>
      <c r="G55" s="17"/>
      <c r="H55" s="17"/>
      <c r="I55" s="17"/>
    </row>
    <row r="56" spans="1:9">
      <c r="D56" s="17"/>
      <c r="E56" s="17"/>
      <c r="F56" s="17"/>
      <c r="G56" s="17"/>
      <c r="H56" s="17"/>
      <c r="I56" s="17"/>
    </row>
    <row r="57" spans="1:9">
      <c r="D57" s="17"/>
      <c r="E57" s="17"/>
      <c r="F57" s="17"/>
      <c r="G57" s="17"/>
      <c r="H57" s="17"/>
      <c r="I57" s="17"/>
    </row>
    <row r="58" spans="1:9">
      <c r="D58" s="17"/>
      <c r="E58" s="17"/>
      <c r="F58" s="17"/>
      <c r="G58" s="17"/>
      <c r="H58" s="17"/>
      <c r="I58" s="17"/>
    </row>
    <row r="59" spans="1:9">
      <c r="D59" s="17"/>
      <c r="E59" s="17"/>
      <c r="F59" s="17"/>
      <c r="G59" s="17"/>
      <c r="H59" s="17"/>
      <c r="I59" s="17"/>
    </row>
    <row r="60" spans="1:9">
      <c r="D60" s="17"/>
      <c r="E60" s="17"/>
      <c r="F60" s="17"/>
      <c r="G60" s="17"/>
      <c r="H60" s="17"/>
      <c r="I60" s="17"/>
    </row>
    <row r="61" spans="1:9">
      <c r="D61" s="17"/>
      <c r="E61" s="17"/>
      <c r="F61" s="17"/>
      <c r="G61" s="17"/>
      <c r="H61" s="17"/>
      <c r="I61" s="17"/>
    </row>
    <row r="62" spans="1:9">
      <c r="D62" s="17"/>
      <c r="E62" s="17"/>
      <c r="F62" s="17"/>
      <c r="G62" s="17"/>
      <c r="H62" s="17"/>
      <c r="I62" s="17"/>
    </row>
    <row r="63" spans="1:9">
      <c r="D63" s="17"/>
      <c r="E63" s="17"/>
      <c r="F63" s="17"/>
      <c r="G63" s="17"/>
      <c r="H63" s="17"/>
      <c r="I63" s="17"/>
    </row>
    <row r="64" spans="1:9">
      <c r="D64" s="17"/>
      <c r="E64" s="17"/>
      <c r="F64" s="17"/>
      <c r="G64" s="17"/>
      <c r="H64" s="17"/>
      <c r="I64" s="17"/>
    </row>
    <row r="65" spans="4:9">
      <c r="D65" s="17"/>
      <c r="E65" s="17"/>
      <c r="F65" s="17"/>
      <c r="G65" s="17"/>
      <c r="H65" s="17"/>
      <c r="I65" s="17"/>
    </row>
    <row r="66" spans="4:9">
      <c r="D66" s="17"/>
      <c r="E66" s="17"/>
      <c r="F66" s="17"/>
      <c r="G66" s="17"/>
      <c r="H66" s="17"/>
      <c r="I66" s="17"/>
    </row>
    <row r="67" spans="4:9">
      <c r="D67" s="17"/>
      <c r="E67" s="17"/>
      <c r="F67" s="17"/>
      <c r="G67" s="17"/>
      <c r="H67" s="17"/>
      <c r="I67" s="17"/>
    </row>
    <row r="68" spans="4:9">
      <c r="D68" s="17"/>
      <c r="E68" s="17"/>
      <c r="F68" s="17"/>
      <c r="G68" s="17"/>
      <c r="H68" s="17"/>
      <c r="I68" s="17"/>
    </row>
    <row r="69" spans="4:9">
      <c r="D69" s="17"/>
      <c r="E69" s="17"/>
      <c r="F69" s="17"/>
      <c r="G69" s="17"/>
      <c r="H69" s="17"/>
      <c r="I69" s="17"/>
    </row>
    <row r="70" spans="4:9">
      <c r="D70" s="17"/>
      <c r="E70" s="17"/>
      <c r="F70" s="17"/>
      <c r="G70" s="17"/>
      <c r="H70" s="17"/>
      <c r="I70" s="17"/>
    </row>
    <row r="71" spans="4:9">
      <c r="D71" s="17"/>
      <c r="E71" s="17"/>
      <c r="F71" s="17"/>
      <c r="G71" s="17"/>
      <c r="H71" s="17"/>
      <c r="I71" s="17"/>
    </row>
    <row r="72" spans="4:9">
      <c r="D72" s="17"/>
      <c r="E72" s="17"/>
      <c r="F72" s="17"/>
      <c r="G72" s="17"/>
      <c r="H72" s="17"/>
      <c r="I72" s="17"/>
    </row>
    <row r="73" spans="4:9">
      <c r="D73" s="17"/>
      <c r="E73" s="17"/>
      <c r="F73" s="17"/>
      <c r="G73" s="17"/>
      <c r="H73" s="17"/>
      <c r="I73" s="17"/>
    </row>
    <row r="74" spans="4:9">
      <c r="D74" s="17"/>
      <c r="E74" s="17"/>
      <c r="F74" s="17"/>
      <c r="G74" s="17"/>
      <c r="H74" s="17"/>
      <c r="I74" s="17"/>
    </row>
    <row r="75" spans="4:9">
      <c r="D75" s="17"/>
      <c r="E75" s="17"/>
      <c r="F75" s="17"/>
      <c r="G75" s="17"/>
      <c r="H75" s="17"/>
      <c r="I75" s="17"/>
    </row>
    <row r="76" spans="4:9">
      <c r="D76" s="17"/>
      <c r="E76" s="17"/>
      <c r="F76" s="17"/>
      <c r="G76" s="17"/>
      <c r="H76" s="17"/>
      <c r="I76" s="17"/>
    </row>
    <row r="77" spans="4:9">
      <c r="D77" s="17"/>
      <c r="E77" s="17"/>
      <c r="F77" s="17"/>
      <c r="G77" s="17"/>
      <c r="H77" s="17"/>
      <c r="I77" s="17"/>
    </row>
    <row r="78" spans="4:9">
      <c r="D78" s="17"/>
      <c r="E78" s="17"/>
      <c r="F78" s="17"/>
      <c r="G78" s="17"/>
      <c r="H78" s="17"/>
      <c r="I78" s="17"/>
    </row>
    <row r="79" spans="4:9">
      <c r="D79" s="17"/>
      <c r="E79" s="17"/>
      <c r="F79" s="17"/>
      <c r="G79" s="17"/>
      <c r="H79" s="17"/>
      <c r="I79" s="17"/>
    </row>
    <row r="80" spans="4:9">
      <c r="D80" s="17"/>
      <c r="E80" s="17"/>
      <c r="F80" s="17"/>
      <c r="G80" s="17"/>
      <c r="H80" s="17"/>
      <c r="I80" s="17"/>
    </row>
    <row r="81" spans="4:9">
      <c r="D81" s="17"/>
      <c r="E81" s="17"/>
      <c r="F81" s="17"/>
      <c r="G81" s="17"/>
      <c r="H81" s="17"/>
      <c r="I81" s="17"/>
    </row>
    <row r="82" spans="4:9">
      <c r="D82" s="17"/>
      <c r="E82" s="17"/>
      <c r="F82" s="17"/>
      <c r="G82" s="17"/>
      <c r="H82" s="17"/>
      <c r="I82" s="17"/>
    </row>
    <row r="83" spans="4:9">
      <c r="D83" s="17"/>
      <c r="E83" s="17"/>
      <c r="F83" s="17"/>
      <c r="G83" s="17"/>
      <c r="H83" s="17"/>
      <c r="I83" s="17"/>
    </row>
    <row r="84" spans="4:9">
      <c r="D84" s="17"/>
      <c r="E84" s="17"/>
      <c r="F84" s="17"/>
      <c r="G84" s="17"/>
      <c r="H84" s="17"/>
      <c r="I84" s="17"/>
    </row>
    <row r="85" spans="4:9">
      <c r="D85" s="17"/>
      <c r="E85" s="17"/>
      <c r="F85" s="17"/>
      <c r="G85" s="17"/>
      <c r="H85" s="17"/>
      <c r="I85" s="17"/>
    </row>
    <row r="86" spans="4:9">
      <c r="D86" s="17"/>
      <c r="E86" s="17"/>
      <c r="F86" s="17"/>
      <c r="G86" s="17"/>
      <c r="H86" s="17"/>
      <c r="I86" s="17"/>
    </row>
    <row r="87" spans="4:9">
      <c r="D87" s="17"/>
      <c r="E87" s="17"/>
      <c r="F87" s="17"/>
      <c r="G87" s="17"/>
      <c r="H87" s="17"/>
      <c r="I87" s="17"/>
    </row>
    <row r="88" spans="4:9">
      <c r="D88" s="17"/>
      <c r="E88" s="17"/>
      <c r="F88" s="17"/>
      <c r="G88" s="17"/>
      <c r="H88" s="17"/>
      <c r="I88" s="17"/>
    </row>
    <row r="89" spans="4:9">
      <c r="D89" s="17"/>
      <c r="E89" s="17"/>
      <c r="F89" s="17"/>
      <c r="G89" s="17"/>
      <c r="H89" s="17"/>
      <c r="I89" s="17"/>
    </row>
    <row r="90" spans="4:9">
      <c r="D90" s="17"/>
      <c r="E90" s="17"/>
      <c r="F90" s="17"/>
      <c r="G90" s="17"/>
      <c r="H90" s="17"/>
      <c r="I90" s="17"/>
    </row>
    <row r="91" spans="4:9">
      <c r="D91" s="17"/>
      <c r="E91" s="17"/>
      <c r="F91" s="17"/>
      <c r="G91" s="17"/>
      <c r="H91" s="17"/>
      <c r="I91" s="17"/>
    </row>
    <row r="92" spans="4:9">
      <c r="D92" s="17"/>
      <c r="E92" s="17"/>
      <c r="F92" s="17"/>
      <c r="G92" s="17"/>
      <c r="H92" s="17"/>
      <c r="I92" s="17"/>
    </row>
    <row r="93" spans="4:9">
      <c r="D93" s="17"/>
      <c r="E93" s="17"/>
      <c r="F93" s="17"/>
      <c r="G93" s="17"/>
      <c r="H93" s="17"/>
      <c r="I93" s="17"/>
    </row>
    <row r="94" spans="4:9">
      <c r="D94" s="17"/>
      <c r="E94" s="17"/>
      <c r="F94" s="17"/>
      <c r="G94" s="17"/>
      <c r="H94" s="17"/>
      <c r="I94" s="17"/>
    </row>
    <row r="95" spans="4:9">
      <c r="D95" s="17"/>
      <c r="E95" s="17"/>
      <c r="F95" s="17"/>
      <c r="G95" s="17"/>
      <c r="H95" s="17"/>
      <c r="I95" s="17"/>
    </row>
    <row r="96" spans="4:9">
      <c r="D96" s="17"/>
      <c r="E96" s="17"/>
      <c r="F96" s="17"/>
      <c r="G96" s="17"/>
      <c r="H96" s="17"/>
      <c r="I96" s="17"/>
    </row>
    <row r="97" spans="4:9">
      <c r="D97" s="17"/>
      <c r="E97" s="17"/>
      <c r="F97" s="17"/>
      <c r="G97" s="17"/>
      <c r="H97" s="17"/>
      <c r="I97" s="17"/>
    </row>
    <row r="98" spans="4:9">
      <c r="D98" s="17"/>
      <c r="E98" s="17"/>
      <c r="F98" s="17"/>
      <c r="G98" s="17"/>
      <c r="H98" s="17"/>
      <c r="I98" s="17"/>
    </row>
    <row r="99" spans="4:9">
      <c r="D99" s="17"/>
      <c r="E99" s="17"/>
      <c r="F99" s="17"/>
      <c r="G99" s="17"/>
      <c r="H99" s="17"/>
      <c r="I99" s="17"/>
    </row>
    <row r="100" spans="4:9">
      <c r="D100" s="17"/>
      <c r="E100" s="17"/>
      <c r="F100" s="17"/>
      <c r="G100" s="17"/>
      <c r="H100" s="17"/>
      <c r="I100" s="17"/>
    </row>
    <row r="101" spans="4:9">
      <c r="D101" s="17"/>
      <c r="E101" s="17"/>
      <c r="F101" s="17"/>
      <c r="G101" s="17"/>
      <c r="H101" s="17"/>
      <c r="I101" s="17"/>
    </row>
    <row r="102" spans="4:9">
      <c r="D102" s="17"/>
      <c r="E102" s="17"/>
      <c r="F102" s="17"/>
      <c r="G102" s="17"/>
      <c r="H102" s="17"/>
      <c r="I102" s="17"/>
    </row>
    <row r="103" spans="4:9">
      <c r="D103" s="17"/>
      <c r="E103" s="17"/>
      <c r="F103" s="17"/>
      <c r="G103" s="17"/>
      <c r="H103" s="17"/>
      <c r="I103" s="17"/>
    </row>
    <row r="104" spans="4:9">
      <c r="D104" s="17"/>
      <c r="E104" s="17"/>
      <c r="F104" s="17"/>
      <c r="G104" s="17"/>
      <c r="H104" s="17"/>
      <c r="I104" s="17"/>
    </row>
    <row r="105" spans="4:9">
      <c r="D105" s="17"/>
      <c r="E105" s="17"/>
      <c r="F105" s="17"/>
      <c r="G105" s="17"/>
      <c r="H105" s="17"/>
      <c r="I105" s="17"/>
    </row>
    <row r="106" spans="4:9">
      <c r="D106" s="17"/>
      <c r="E106" s="17"/>
      <c r="F106" s="17"/>
      <c r="G106" s="17"/>
      <c r="H106" s="17"/>
      <c r="I106" s="17"/>
    </row>
    <row r="107" spans="4:9">
      <c r="D107" s="17"/>
      <c r="E107" s="17"/>
      <c r="F107" s="17"/>
      <c r="G107" s="17"/>
      <c r="H107" s="17"/>
      <c r="I107" s="17"/>
    </row>
    <row r="108" spans="4:9">
      <c r="D108" s="17"/>
      <c r="E108" s="17"/>
      <c r="F108" s="17"/>
      <c r="G108" s="17"/>
      <c r="H108" s="17"/>
      <c r="I108" s="17"/>
    </row>
    <row r="109" spans="4:9">
      <c r="D109" s="17"/>
      <c r="E109" s="17"/>
      <c r="F109" s="17"/>
      <c r="G109" s="17"/>
      <c r="H109" s="17"/>
      <c r="I109" s="17"/>
    </row>
    <row r="110" spans="4:9">
      <c r="D110" s="17"/>
      <c r="E110" s="17"/>
      <c r="F110" s="17"/>
      <c r="G110" s="17"/>
      <c r="H110" s="17"/>
      <c r="I110" s="17"/>
    </row>
    <row r="111" spans="4:9">
      <c r="D111" s="17"/>
      <c r="E111" s="17"/>
      <c r="F111" s="17"/>
      <c r="G111" s="17"/>
      <c r="H111" s="17"/>
      <c r="I111" s="17"/>
    </row>
    <row r="112" spans="4:9">
      <c r="D112" s="17"/>
      <c r="E112" s="17"/>
      <c r="F112" s="17"/>
      <c r="G112" s="17"/>
      <c r="H112" s="17"/>
      <c r="I112" s="17"/>
    </row>
    <row r="113" spans="4:9">
      <c r="D113" s="17"/>
      <c r="E113" s="17"/>
      <c r="F113" s="17"/>
      <c r="G113" s="17"/>
      <c r="H113" s="17"/>
      <c r="I113" s="17"/>
    </row>
    <row r="114" spans="4:9">
      <c r="D114" s="17"/>
      <c r="E114" s="17"/>
      <c r="F114" s="17"/>
      <c r="G114" s="17"/>
      <c r="H114" s="17"/>
      <c r="I114" s="17"/>
    </row>
    <row r="115" spans="4:9">
      <c r="D115" s="17"/>
      <c r="E115" s="17"/>
      <c r="F115" s="17"/>
      <c r="G115" s="17"/>
      <c r="H115" s="17"/>
      <c r="I115" s="17"/>
    </row>
    <row r="116" spans="4:9">
      <c r="D116" s="17"/>
      <c r="E116" s="17"/>
      <c r="F116" s="17"/>
      <c r="G116" s="17"/>
      <c r="H116" s="17"/>
      <c r="I116" s="17"/>
    </row>
    <row r="117" spans="4:9">
      <c r="D117" s="17"/>
      <c r="E117" s="17"/>
      <c r="F117" s="17"/>
      <c r="G117" s="17"/>
      <c r="H117" s="17"/>
      <c r="I117" s="17"/>
    </row>
    <row r="118" spans="4:9">
      <c r="D118" s="17"/>
      <c r="E118" s="17"/>
      <c r="F118" s="17"/>
      <c r="G118" s="17"/>
      <c r="H118" s="17"/>
      <c r="I118" s="17"/>
    </row>
    <row r="119" spans="4:9">
      <c r="D119" s="17"/>
      <c r="E119" s="17"/>
      <c r="F119" s="17"/>
      <c r="G119" s="17"/>
      <c r="H119" s="17"/>
      <c r="I119" s="17"/>
    </row>
    <row r="120" spans="4:9">
      <c r="D120" s="17"/>
      <c r="E120" s="17"/>
      <c r="F120" s="17"/>
      <c r="G120" s="17"/>
      <c r="H120" s="17"/>
      <c r="I120" s="17"/>
    </row>
    <row r="121" spans="4:9">
      <c r="D121" s="17"/>
      <c r="E121" s="17"/>
      <c r="F121" s="17"/>
      <c r="G121" s="17"/>
      <c r="H121" s="17"/>
      <c r="I121" s="17"/>
    </row>
    <row r="122" spans="4:9">
      <c r="D122" s="17"/>
      <c r="E122" s="17"/>
      <c r="F122" s="17"/>
      <c r="G122" s="17"/>
      <c r="H122" s="17"/>
      <c r="I122" s="17"/>
    </row>
    <row r="123" spans="4:9">
      <c r="D123" s="17"/>
      <c r="E123" s="17"/>
      <c r="F123" s="17"/>
      <c r="G123" s="17"/>
      <c r="H123" s="17"/>
      <c r="I123" s="17"/>
    </row>
    <row r="124" spans="4:9">
      <c r="D124" s="17"/>
      <c r="E124" s="17"/>
      <c r="F124" s="17"/>
      <c r="G124" s="17"/>
      <c r="H124" s="17"/>
      <c r="I124" s="17"/>
    </row>
    <row r="125" spans="4:9">
      <c r="D125" s="17"/>
      <c r="E125" s="17"/>
      <c r="F125" s="17"/>
      <c r="G125" s="17"/>
      <c r="H125" s="17"/>
      <c r="I125" s="17"/>
    </row>
    <row r="126" spans="4:9">
      <c r="D126" s="17"/>
      <c r="E126" s="17"/>
      <c r="F126" s="17"/>
      <c r="G126" s="17"/>
      <c r="H126" s="17"/>
      <c r="I126" s="17"/>
    </row>
    <row r="127" spans="4:9">
      <c r="D127" s="17"/>
      <c r="E127" s="17"/>
      <c r="F127" s="17"/>
      <c r="G127" s="17"/>
      <c r="H127" s="17"/>
      <c r="I127" s="17"/>
    </row>
    <row r="128" spans="4:9">
      <c r="D128" s="17"/>
      <c r="E128" s="17"/>
      <c r="F128" s="17"/>
      <c r="G128" s="17"/>
      <c r="H128" s="17"/>
      <c r="I128" s="17"/>
    </row>
    <row r="129" spans="4:9">
      <c r="D129" s="17"/>
      <c r="E129" s="17"/>
      <c r="F129" s="17"/>
      <c r="G129" s="17"/>
      <c r="H129" s="17"/>
      <c r="I129" s="17"/>
    </row>
    <row r="130" spans="4:9">
      <c r="D130" s="17"/>
      <c r="E130" s="17"/>
      <c r="F130" s="17"/>
      <c r="G130" s="17"/>
      <c r="H130" s="17"/>
      <c r="I130" s="17"/>
    </row>
    <row r="131" spans="4:9">
      <c r="D131" s="17"/>
      <c r="E131" s="17"/>
      <c r="F131" s="17"/>
      <c r="G131" s="17"/>
      <c r="H131" s="17"/>
      <c r="I131" s="17"/>
    </row>
    <row r="132" spans="4:9">
      <c r="D132" s="17"/>
      <c r="E132" s="17"/>
      <c r="F132" s="17"/>
      <c r="G132" s="17"/>
      <c r="H132" s="17"/>
      <c r="I132" s="17"/>
    </row>
    <row r="133" spans="4:9">
      <c r="D133" s="17"/>
      <c r="E133" s="17"/>
      <c r="F133" s="17"/>
      <c r="G133" s="17"/>
      <c r="H133" s="17"/>
      <c r="I133" s="17"/>
    </row>
    <row r="134" spans="4:9">
      <c r="D134" s="17"/>
      <c r="E134" s="17"/>
      <c r="F134" s="17"/>
      <c r="G134" s="17"/>
      <c r="H134" s="17"/>
      <c r="I134" s="17"/>
    </row>
    <row r="135" spans="4:9">
      <c r="D135" s="17"/>
      <c r="E135" s="17"/>
      <c r="F135" s="17"/>
      <c r="G135" s="17"/>
      <c r="H135" s="17"/>
      <c r="I135" s="17"/>
    </row>
  </sheetData>
  <mergeCells count="18">
    <mergeCell ref="B21:B25"/>
    <mergeCell ref="B11:B15"/>
    <mergeCell ref="A11:A15"/>
    <mergeCell ref="B36:B40"/>
    <mergeCell ref="D2:I2"/>
    <mergeCell ref="A4:G5"/>
    <mergeCell ref="B16:B20"/>
    <mergeCell ref="A16:A20"/>
    <mergeCell ref="B41:B45"/>
    <mergeCell ref="B46:B50"/>
    <mergeCell ref="A21:A25"/>
    <mergeCell ref="A26:A30"/>
    <mergeCell ref="A31:A35"/>
    <mergeCell ref="A36:A40"/>
    <mergeCell ref="A41:A45"/>
    <mergeCell ref="A46:A50"/>
    <mergeCell ref="B26:B30"/>
    <mergeCell ref="B31:B35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69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8"/>
  <sheetViews>
    <sheetView view="pageBreakPreview" zoomScale="60" zoomScaleNormal="100" workbookViewId="0">
      <selection activeCell="H2" sqref="H2:N5"/>
    </sheetView>
  </sheetViews>
  <sheetFormatPr defaultRowHeight="12.75"/>
  <cols>
    <col min="1" max="1" width="14.85546875" customWidth="1"/>
    <col min="2" max="2" width="47.42578125" customWidth="1"/>
    <col min="3" max="3" width="23.28515625" customWidth="1"/>
    <col min="4" max="4" width="10" customWidth="1"/>
    <col min="5" max="5" width="9.7109375" customWidth="1"/>
    <col min="6" max="6" width="14.140625" customWidth="1"/>
    <col min="7" max="7" width="8.140625" customWidth="1"/>
    <col min="14" max="14" width="46.42578125" customWidth="1"/>
  </cols>
  <sheetData>
    <row r="1" spans="1:14" ht="15.75">
      <c r="F1" s="11"/>
      <c r="G1" s="11"/>
      <c r="H1" s="11" t="s">
        <v>80</v>
      </c>
      <c r="I1" s="11"/>
    </row>
    <row r="2" spans="1:14" ht="12.75" customHeight="1">
      <c r="F2" s="19"/>
      <c r="G2" s="25"/>
      <c r="H2" s="55" t="s">
        <v>49</v>
      </c>
      <c r="I2" s="55"/>
      <c r="J2" s="55"/>
      <c r="K2" s="55"/>
      <c r="L2" s="55"/>
      <c r="M2" s="55"/>
      <c r="N2" s="55"/>
    </row>
    <row r="3" spans="1:14" ht="12.75" customHeight="1">
      <c r="F3" s="25"/>
      <c r="G3" s="25"/>
      <c r="H3" s="55"/>
      <c r="I3" s="55"/>
      <c r="J3" s="55"/>
      <c r="K3" s="55"/>
      <c r="L3" s="55"/>
      <c r="M3" s="55"/>
      <c r="N3" s="55"/>
    </row>
    <row r="4" spans="1:14" ht="12.75" customHeight="1">
      <c r="F4" s="25"/>
      <c r="G4" s="25"/>
      <c r="H4" s="55"/>
      <c r="I4" s="55"/>
      <c r="J4" s="55"/>
      <c r="K4" s="55"/>
      <c r="L4" s="55"/>
      <c r="M4" s="55"/>
      <c r="N4" s="55"/>
    </row>
    <row r="5" spans="1:14" ht="12.75" customHeight="1">
      <c r="F5" s="25"/>
      <c r="G5" s="25"/>
      <c r="H5" s="55"/>
      <c r="I5" s="55"/>
      <c r="J5" s="55"/>
      <c r="K5" s="55"/>
      <c r="L5" s="55"/>
      <c r="M5" s="55"/>
      <c r="N5" s="55"/>
    </row>
    <row r="6" spans="1:14" ht="15.75">
      <c r="F6" s="20"/>
      <c r="G6" s="20"/>
      <c r="H6" s="20"/>
      <c r="I6" s="20"/>
      <c r="J6" s="20"/>
      <c r="K6" s="20"/>
      <c r="L6" s="20"/>
      <c r="M6" s="20"/>
    </row>
    <row r="7" spans="1:14" ht="79.5" customHeight="1">
      <c r="A7" s="40" t="s">
        <v>47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</row>
    <row r="8" spans="1:14" ht="15.75">
      <c r="F8" s="20"/>
      <c r="G8" s="20"/>
      <c r="H8" s="20"/>
      <c r="I8" s="20"/>
      <c r="J8" s="20"/>
      <c r="K8" s="20"/>
      <c r="L8" s="20"/>
      <c r="M8" s="20"/>
    </row>
    <row r="9" spans="1:14" ht="26.25">
      <c r="A9" s="41" t="s">
        <v>0</v>
      </c>
      <c r="B9" s="41" t="s">
        <v>1</v>
      </c>
      <c r="C9" s="41" t="s">
        <v>2</v>
      </c>
      <c r="D9" s="35" t="s">
        <v>3</v>
      </c>
      <c r="E9" s="36"/>
      <c r="F9" s="36"/>
      <c r="G9" s="37"/>
      <c r="H9" s="38" t="s">
        <v>22</v>
      </c>
      <c r="I9" s="38"/>
      <c r="J9" s="38"/>
      <c r="K9" s="38"/>
      <c r="L9" s="38"/>
      <c r="M9" s="39" t="s">
        <v>21</v>
      </c>
      <c r="N9" s="23" t="s">
        <v>37</v>
      </c>
    </row>
    <row r="10" spans="1:14" ht="75" customHeight="1">
      <c r="A10" s="42"/>
      <c r="B10" s="42"/>
      <c r="C10" s="42"/>
      <c r="D10" s="5" t="s">
        <v>5</v>
      </c>
      <c r="E10" s="5" t="s">
        <v>17</v>
      </c>
      <c r="F10" s="5" t="s">
        <v>6</v>
      </c>
      <c r="G10" s="5" t="s">
        <v>7</v>
      </c>
      <c r="H10" s="5" t="s">
        <v>20</v>
      </c>
      <c r="I10" s="5" t="s">
        <v>55</v>
      </c>
      <c r="J10" s="5" t="s">
        <v>56</v>
      </c>
      <c r="K10" s="5" t="s">
        <v>57</v>
      </c>
      <c r="L10" s="5" t="s">
        <v>58</v>
      </c>
      <c r="M10" s="39"/>
      <c r="N10" s="29"/>
    </row>
    <row r="11" spans="1:14" ht="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  <c r="N11" s="30">
        <v>14</v>
      </c>
    </row>
    <row r="12" spans="1:14" ht="38.25" customHeight="1">
      <c r="A12" s="32" t="s">
        <v>88</v>
      </c>
      <c r="B12" s="31" t="s">
        <v>85</v>
      </c>
      <c r="C12" s="22" t="s">
        <v>13</v>
      </c>
      <c r="D12" s="12">
        <v>408</v>
      </c>
      <c r="E12" s="12" t="s">
        <v>69</v>
      </c>
      <c r="F12" s="12" t="s">
        <v>50</v>
      </c>
      <c r="G12" s="12" t="s">
        <v>35</v>
      </c>
      <c r="H12" s="6">
        <f t="shared" ref="H12:M12" si="0">H14+H15</f>
        <v>14384.347</v>
      </c>
      <c r="I12" s="6">
        <f t="shared" si="0"/>
        <v>8822.0529999999999</v>
      </c>
      <c r="J12" s="6">
        <f t="shared" si="0"/>
        <v>1731.1</v>
      </c>
      <c r="K12" s="6">
        <f t="shared" si="0"/>
        <v>1528.3</v>
      </c>
      <c r="L12" s="6">
        <f t="shared" si="0"/>
        <v>1528.3</v>
      </c>
      <c r="M12" s="6">
        <f t="shared" si="0"/>
        <v>27994.1</v>
      </c>
      <c r="N12" s="29"/>
    </row>
    <row r="13" spans="1:14" ht="18.75" customHeight="1">
      <c r="A13" s="32"/>
      <c r="B13" s="31"/>
      <c r="C13" s="27" t="s">
        <v>9</v>
      </c>
      <c r="D13" s="13"/>
      <c r="E13" s="16"/>
      <c r="F13" s="13"/>
      <c r="G13" s="13"/>
      <c r="H13" s="7"/>
      <c r="I13" s="7"/>
      <c r="J13" s="7"/>
      <c r="K13" s="7"/>
      <c r="L13" s="7"/>
      <c r="M13" s="8"/>
      <c r="N13" s="29"/>
    </row>
    <row r="14" spans="1:14" ht="25.5">
      <c r="A14" s="32"/>
      <c r="B14" s="31"/>
      <c r="C14" s="27" t="s">
        <v>14</v>
      </c>
      <c r="D14" s="13">
        <v>408</v>
      </c>
      <c r="E14" s="12" t="s">
        <v>69</v>
      </c>
      <c r="F14" s="12" t="s">
        <v>50</v>
      </c>
      <c r="G14" s="12" t="s">
        <v>35</v>
      </c>
      <c r="H14" s="6">
        <f>H19+H20++H29+H30+H34+H37+H40+H43</f>
        <v>11748.5</v>
      </c>
      <c r="I14" s="6">
        <f>I19+I20++I29+I30+I34+I37+I40+I43</f>
        <v>436.2</v>
      </c>
      <c r="J14" s="6">
        <f>J19+J20++J29+J30+J34+J37+J40+J43</f>
        <v>1558.3999999999999</v>
      </c>
      <c r="K14" s="6">
        <f>K19+K20++K29+K30+K34+K37+K40+K43</f>
        <v>1355.6</v>
      </c>
      <c r="L14" s="6">
        <f>L19+L20++L29+L30+L34+L37+L40+L43</f>
        <v>1355.6</v>
      </c>
      <c r="M14" s="6">
        <f>SUM(H14:L14)</f>
        <v>16454.3</v>
      </c>
      <c r="N14" s="29"/>
    </row>
    <row r="15" spans="1:14" ht="23.25" customHeight="1">
      <c r="A15" s="32"/>
      <c r="B15" s="31"/>
      <c r="C15" s="27" t="s">
        <v>70</v>
      </c>
      <c r="D15" s="13">
        <v>408</v>
      </c>
      <c r="E15" s="12" t="s">
        <v>69</v>
      </c>
      <c r="F15" s="12" t="s">
        <v>50</v>
      </c>
      <c r="G15" s="12" t="s">
        <v>35</v>
      </c>
      <c r="H15" s="6">
        <f>H24+H25+H26+H31</f>
        <v>2635.8470000000002</v>
      </c>
      <c r="I15" s="6">
        <f>I24+I25+I26+I31</f>
        <v>8385.8529999999992</v>
      </c>
      <c r="J15" s="6">
        <f>J24+J25+J26+J31</f>
        <v>172.7</v>
      </c>
      <c r="K15" s="6">
        <f>K24+K25+K26+K31</f>
        <v>172.7</v>
      </c>
      <c r="L15" s="6">
        <f>L24+L25+L26+L31</f>
        <v>172.7</v>
      </c>
      <c r="M15" s="6">
        <f>SUM(H15:L15)</f>
        <v>11539.800000000001</v>
      </c>
      <c r="N15" s="29"/>
    </row>
    <row r="16" spans="1:14" ht="12.75" customHeight="1">
      <c r="A16" s="27"/>
      <c r="B16" s="22"/>
      <c r="C16" s="27"/>
      <c r="D16" s="13"/>
      <c r="E16" s="16"/>
      <c r="F16" s="15"/>
      <c r="G16" s="12"/>
      <c r="H16" s="6"/>
      <c r="I16" s="6"/>
      <c r="J16" s="6"/>
      <c r="K16" s="6"/>
      <c r="L16" s="6"/>
      <c r="M16" s="6"/>
      <c r="N16" s="29"/>
    </row>
    <row r="17" spans="1:14" ht="79.5" customHeight="1">
      <c r="A17" s="32" t="s">
        <v>87</v>
      </c>
      <c r="B17" s="31" t="s">
        <v>86</v>
      </c>
      <c r="C17" s="22" t="s">
        <v>15</v>
      </c>
      <c r="D17" s="12">
        <v>408</v>
      </c>
      <c r="E17" s="15" t="s">
        <v>51</v>
      </c>
      <c r="F17" s="15" t="s">
        <v>45</v>
      </c>
      <c r="G17" s="12">
        <v>244</v>
      </c>
      <c r="H17" s="6">
        <f>H19</f>
        <v>0</v>
      </c>
      <c r="I17" s="6">
        <f>I19</f>
        <v>334.2</v>
      </c>
      <c r="J17" s="6">
        <f>J19</f>
        <v>0</v>
      </c>
      <c r="K17" s="6">
        <f>K19</f>
        <v>0</v>
      </c>
      <c r="L17" s="6"/>
      <c r="M17" s="6">
        <f>M19</f>
        <v>334.2</v>
      </c>
      <c r="N17" s="56" t="s">
        <v>84</v>
      </c>
    </row>
    <row r="18" spans="1:14" ht="19.5" customHeight="1">
      <c r="A18" s="32"/>
      <c r="B18" s="31"/>
      <c r="C18" s="27" t="s">
        <v>9</v>
      </c>
      <c r="D18" s="12"/>
      <c r="E18" s="15"/>
      <c r="F18" s="12"/>
      <c r="G18" s="12"/>
      <c r="H18" s="6"/>
      <c r="I18" s="6"/>
      <c r="J18" s="6"/>
      <c r="K18" s="6"/>
      <c r="L18" s="6"/>
      <c r="M18" s="6"/>
      <c r="N18" s="57"/>
    </row>
    <row r="19" spans="1:14" ht="15.75" customHeight="1">
      <c r="A19" s="32"/>
      <c r="B19" s="31"/>
      <c r="C19" s="32" t="s">
        <v>14</v>
      </c>
      <c r="D19" s="12">
        <v>408</v>
      </c>
      <c r="E19" s="15" t="s">
        <v>51</v>
      </c>
      <c r="F19" s="16" t="s">
        <v>45</v>
      </c>
      <c r="G19" s="12">
        <v>244</v>
      </c>
      <c r="H19" s="6">
        <v>0</v>
      </c>
      <c r="I19" s="24">
        <v>334.2</v>
      </c>
      <c r="J19" s="24">
        <v>0</v>
      </c>
      <c r="K19" s="24">
        <v>0</v>
      </c>
      <c r="L19" s="24">
        <v>0</v>
      </c>
      <c r="M19" s="6">
        <f>SUM(H19:L19)</f>
        <v>334.2</v>
      </c>
      <c r="N19" s="57"/>
    </row>
    <row r="20" spans="1:14" ht="16.5" customHeight="1">
      <c r="A20" s="32"/>
      <c r="B20" s="31"/>
      <c r="C20" s="32"/>
      <c r="D20" s="12">
        <v>408</v>
      </c>
      <c r="E20" s="15" t="s">
        <v>51</v>
      </c>
      <c r="F20" s="16" t="s">
        <v>53</v>
      </c>
      <c r="G20" s="12">
        <v>240</v>
      </c>
      <c r="H20" s="6">
        <v>0</v>
      </c>
      <c r="I20" s="24">
        <v>0</v>
      </c>
      <c r="J20" s="24">
        <v>340.2</v>
      </c>
      <c r="K20" s="24">
        <v>340.2</v>
      </c>
      <c r="L20" s="24">
        <v>340.2</v>
      </c>
      <c r="M20" s="6">
        <f>SUM(H20:L20)</f>
        <v>1020.5999999999999</v>
      </c>
      <c r="N20" s="58"/>
    </row>
    <row r="21" spans="1:14" ht="63.75">
      <c r="A21" s="27" t="s">
        <v>89</v>
      </c>
      <c r="B21" s="22" t="s">
        <v>90</v>
      </c>
      <c r="C21" s="27"/>
      <c r="D21" s="12"/>
      <c r="E21" s="15"/>
      <c r="F21" s="16"/>
      <c r="G21" s="12"/>
      <c r="H21" s="6"/>
      <c r="I21" s="24"/>
      <c r="J21" s="24"/>
      <c r="K21" s="24"/>
      <c r="L21" s="24"/>
      <c r="M21" s="6"/>
      <c r="N21" s="29"/>
    </row>
    <row r="22" spans="1:14" ht="38.25" customHeight="1">
      <c r="A22" s="59" t="s">
        <v>87</v>
      </c>
      <c r="B22" s="31" t="s">
        <v>92</v>
      </c>
      <c r="C22" s="22" t="s">
        <v>15</v>
      </c>
      <c r="D22" s="12">
        <v>408</v>
      </c>
      <c r="E22" s="12" t="s">
        <v>69</v>
      </c>
      <c r="F22" s="12" t="s">
        <v>50</v>
      </c>
      <c r="G22" s="12" t="s">
        <v>35</v>
      </c>
      <c r="H22" s="6">
        <f t="shared" ref="H22:M22" si="1">SUM(H24:H26)</f>
        <v>336.4</v>
      </c>
      <c r="I22" s="6">
        <f t="shared" si="1"/>
        <v>185.3</v>
      </c>
      <c r="J22" s="6">
        <f t="shared" si="1"/>
        <v>172.7</v>
      </c>
      <c r="K22" s="6">
        <f t="shared" si="1"/>
        <v>172.7</v>
      </c>
      <c r="L22" s="6">
        <f t="shared" si="1"/>
        <v>172.7</v>
      </c>
      <c r="M22" s="6">
        <f t="shared" si="1"/>
        <v>1039.8</v>
      </c>
      <c r="N22" s="62" t="s">
        <v>93</v>
      </c>
    </row>
    <row r="23" spans="1:14">
      <c r="A23" s="60"/>
      <c r="B23" s="31"/>
      <c r="C23" s="27" t="s">
        <v>9</v>
      </c>
      <c r="D23" s="12"/>
      <c r="E23" s="15"/>
      <c r="F23" s="12"/>
      <c r="G23" s="12"/>
      <c r="H23" s="6"/>
      <c r="I23" s="6"/>
      <c r="J23" s="6"/>
      <c r="K23" s="6"/>
      <c r="L23" s="6"/>
      <c r="M23" s="6"/>
      <c r="N23" s="63"/>
    </row>
    <row r="24" spans="1:14">
      <c r="A24" s="60"/>
      <c r="B24" s="31"/>
      <c r="C24" s="32" t="s">
        <v>70</v>
      </c>
      <c r="D24" s="13">
        <v>408</v>
      </c>
      <c r="E24" s="16" t="s">
        <v>71</v>
      </c>
      <c r="F24" s="16" t="s">
        <v>40</v>
      </c>
      <c r="G24" s="12">
        <v>810</v>
      </c>
      <c r="H24" s="6">
        <v>336.4</v>
      </c>
      <c r="I24" s="6">
        <v>0</v>
      </c>
      <c r="J24" s="6">
        <v>0</v>
      </c>
      <c r="K24" s="6">
        <v>0</v>
      </c>
      <c r="L24" s="6">
        <v>0</v>
      </c>
      <c r="M24" s="6">
        <f>SUM(H24:L24)</f>
        <v>336.4</v>
      </c>
      <c r="N24" s="63"/>
    </row>
    <row r="25" spans="1:14">
      <c r="A25" s="60"/>
      <c r="B25" s="31"/>
      <c r="C25" s="32"/>
      <c r="D25" s="13">
        <v>408</v>
      </c>
      <c r="E25" s="16" t="s">
        <v>71</v>
      </c>
      <c r="F25" s="16" t="s">
        <v>68</v>
      </c>
      <c r="G25" s="12">
        <v>810</v>
      </c>
      <c r="H25" s="6">
        <v>0</v>
      </c>
      <c r="I25" s="6">
        <v>185.3</v>
      </c>
      <c r="J25" s="6">
        <v>0</v>
      </c>
      <c r="K25" s="6">
        <v>0</v>
      </c>
      <c r="L25" s="6">
        <v>0</v>
      </c>
      <c r="M25" s="6">
        <f>SUM(H25:L25)</f>
        <v>185.3</v>
      </c>
      <c r="N25" s="63"/>
    </row>
    <row r="26" spans="1:14">
      <c r="A26" s="60"/>
      <c r="B26" s="31"/>
      <c r="C26" s="32"/>
      <c r="D26" s="13">
        <v>408</v>
      </c>
      <c r="E26" s="16" t="s">
        <v>71</v>
      </c>
      <c r="F26" s="16" t="s">
        <v>72</v>
      </c>
      <c r="G26" s="12">
        <v>810</v>
      </c>
      <c r="H26" s="6">
        <v>0</v>
      </c>
      <c r="I26" s="6">
        <v>0</v>
      </c>
      <c r="J26" s="6">
        <v>172.7</v>
      </c>
      <c r="K26" s="6">
        <v>172.7</v>
      </c>
      <c r="L26" s="6">
        <v>172.7</v>
      </c>
      <c r="M26" s="6">
        <f>SUM(H26:L26)</f>
        <v>518.09999999999991</v>
      </c>
      <c r="N26" s="64"/>
    </row>
    <row r="27" spans="1:14" ht="38.25">
      <c r="A27" s="60"/>
      <c r="B27" s="65" t="s">
        <v>91</v>
      </c>
      <c r="C27" s="22" t="s">
        <v>16</v>
      </c>
      <c r="D27" s="12">
        <v>408</v>
      </c>
      <c r="E27" s="12" t="s">
        <v>69</v>
      </c>
      <c r="F27" s="12" t="s">
        <v>50</v>
      </c>
      <c r="G27" s="12" t="s">
        <v>35</v>
      </c>
      <c r="H27" s="6">
        <f t="shared" ref="H27:M27" si="2">SUM(H29:H31)</f>
        <v>14047.947</v>
      </c>
      <c r="I27" s="6">
        <f t="shared" si="2"/>
        <v>8302.5529999999999</v>
      </c>
      <c r="J27" s="6">
        <f t="shared" si="2"/>
        <v>83</v>
      </c>
      <c r="K27" s="6">
        <f t="shared" si="2"/>
        <v>83</v>
      </c>
      <c r="L27" s="6">
        <f t="shared" si="2"/>
        <v>83</v>
      </c>
      <c r="M27" s="6">
        <f t="shared" si="2"/>
        <v>22599.5</v>
      </c>
      <c r="N27" s="52" t="s">
        <v>94</v>
      </c>
    </row>
    <row r="28" spans="1:14">
      <c r="A28" s="60"/>
      <c r="B28" s="66"/>
      <c r="C28" s="27" t="s">
        <v>9</v>
      </c>
      <c r="D28" s="12"/>
      <c r="E28" s="15"/>
      <c r="F28" s="12"/>
      <c r="G28" s="12"/>
      <c r="H28" s="9"/>
      <c r="I28" s="9"/>
      <c r="J28" s="9"/>
      <c r="K28" s="9"/>
      <c r="L28" s="9"/>
      <c r="M28" s="9"/>
      <c r="N28" s="53"/>
    </row>
    <row r="29" spans="1:14">
      <c r="A29" s="60"/>
      <c r="B29" s="66"/>
      <c r="C29" s="32" t="s">
        <v>14</v>
      </c>
      <c r="D29" s="13">
        <v>408</v>
      </c>
      <c r="E29" s="16" t="s">
        <v>51</v>
      </c>
      <c r="F29" s="15" t="s">
        <v>39</v>
      </c>
      <c r="G29" s="12">
        <v>240</v>
      </c>
      <c r="H29" s="7">
        <v>11748.5</v>
      </c>
      <c r="I29" s="7">
        <v>102</v>
      </c>
      <c r="J29" s="7">
        <v>0</v>
      </c>
      <c r="K29" s="7">
        <v>0</v>
      </c>
      <c r="L29" s="7">
        <v>0</v>
      </c>
      <c r="M29" s="8">
        <f>SUM(H29:L29)</f>
        <v>11850.5</v>
      </c>
      <c r="N29" s="53"/>
    </row>
    <row r="30" spans="1:14" ht="25.5" customHeight="1">
      <c r="A30" s="60"/>
      <c r="B30" s="66"/>
      <c r="C30" s="32"/>
      <c r="D30" s="13">
        <v>408</v>
      </c>
      <c r="E30" s="16" t="s">
        <v>51</v>
      </c>
      <c r="F30" s="15" t="s">
        <v>73</v>
      </c>
      <c r="G30" s="12">
        <v>240</v>
      </c>
      <c r="H30" s="7">
        <v>0</v>
      </c>
      <c r="I30" s="7">
        <v>0</v>
      </c>
      <c r="J30" s="7">
        <v>83</v>
      </c>
      <c r="K30" s="7">
        <v>83</v>
      </c>
      <c r="L30" s="7">
        <v>83</v>
      </c>
      <c r="M30" s="8">
        <f>SUM(H30:L30)</f>
        <v>249</v>
      </c>
      <c r="N30" s="53"/>
    </row>
    <row r="31" spans="1:14">
      <c r="A31" s="60"/>
      <c r="B31" s="66"/>
      <c r="C31" s="27" t="s">
        <v>70</v>
      </c>
      <c r="D31" s="13">
        <v>408</v>
      </c>
      <c r="E31" s="16" t="s">
        <v>51</v>
      </c>
      <c r="F31" s="15" t="s">
        <v>74</v>
      </c>
      <c r="G31" s="12">
        <v>540</v>
      </c>
      <c r="H31" s="7">
        <v>2299.4470000000001</v>
      </c>
      <c r="I31" s="7">
        <v>8200.5529999999999</v>
      </c>
      <c r="J31" s="7">
        <v>0</v>
      </c>
      <c r="K31" s="7">
        <v>0</v>
      </c>
      <c r="L31" s="7">
        <v>0</v>
      </c>
      <c r="M31" s="8">
        <f>SUM(H31:L31)</f>
        <v>10500</v>
      </c>
      <c r="N31" s="53"/>
    </row>
    <row r="32" spans="1:14" ht="38.25">
      <c r="A32" s="60"/>
      <c r="B32" s="66"/>
      <c r="C32" s="22" t="s">
        <v>16</v>
      </c>
      <c r="D32" s="12">
        <v>408</v>
      </c>
      <c r="E32" s="15" t="s">
        <v>71</v>
      </c>
      <c r="F32" s="15" t="s">
        <v>75</v>
      </c>
      <c r="G32" s="12">
        <v>120</v>
      </c>
      <c r="H32" s="6">
        <f t="shared" ref="H32:M32" si="3">H34</f>
        <v>0</v>
      </c>
      <c r="I32" s="6">
        <f t="shared" si="3"/>
        <v>0</v>
      </c>
      <c r="J32" s="6">
        <f t="shared" si="3"/>
        <v>288.39999999999998</v>
      </c>
      <c r="K32" s="6">
        <f t="shared" si="3"/>
        <v>288.39999999999998</v>
      </c>
      <c r="L32" s="6">
        <f t="shared" si="3"/>
        <v>288.39999999999998</v>
      </c>
      <c r="M32" s="6">
        <f t="shared" si="3"/>
        <v>865.19999999999993</v>
      </c>
      <c r="N32" s="53"/>
    </row>
    <row r="33" spans="1:14">
      <c r="A33" s="60"/>
      <c r="B33" s="66"/>
      <c r="C33" s="27" t="s">
        <v>9</v>
      </c>
      <c r="D33" s="12"/>
      <c r="E33" s="15"/>
      <c r="F33" s="12"/>
      <c r="G33" s="12"/>
      <c r="H33" s="9"/>
      <c r="I33" s="9"/>
      <c r="J33" s="9"/>
      <c r="K33" s="9"/>
      <c r="L33" s="9"/>
      <c r="M33" s="9"/>
      <c r="N33" s="53"/>
    </row>
    <row r="34" spans="1:14" ht="38.25" customHeight="1">
      <c r="A34" s="60"/>
      <c r="B34" s="66"/>
      <c r="C34" s="27" t="s">
        <v>14</v>
      </c>
      <c r="D34" s="13">
        <v>408</v>
      </c>
      <c r="E34" s="15" t="s">
        <v>71</v>
      </c>
      <c r="F34" s="15" t="s">
        <v>75</v>
      </c>
      <c r="G34" s="12">
        <v>120</v>
      </c>
      <c r="H34" s="7">
        <v>0</v>
      </c>
      <c r="I34" s="7">
        <v>0</v>
      </c>
      <c r="J34" s="7">
        <v>288.39999999999998</v>
      </c>
      <c r="K34" s="7">
        <v>288.39999999999998</v>
      </c>
      <c r="L34" s="7">
        <v>288.39999999999998</v>
      </c>
      <c r="M34" s="8">
        <f>SUM(H34:L34)</f>
        <v>865.19999999999993</v>
      </c>
      <c r="N34" s="53"/>
    </row>
    <row r="35" spans="1:14" ht="38.25">
      <c r="A35" s="60"/>
      <c r="B35" s="66"/>
      <c r="C35" s="22" t="s">
        <v>16</v>
      </c>
      <c r="D35" s="13">
        <v>408</v>
      </c>
      <c r="E35" s="28" t="str">
        <f t="shared" ref="E35:L35" si="4">E37</f>
        <v>0503</v>
      </c>
      <c r="F35" s="28" t="str">
        <f t="shared" si="4"/>
        <v>0390094020</v>
      </c>
      <c r="G35" s="12">
        <v>120</v>
      </c>
      <c r="H35" s="6">
        <f t="shared" si="4"/>
        <v>0</v>
      </c>
      <c r="I35" s="6">
        <f t="shared" si="4"/>
        <v>0</v>
      </c>
      <c r="J35" s="6">
        <f t="shared" si="4"/>
        <v>474.8</v>
      </c>
      <c r="K35" s="6">
        <f t="shared" si="4"/>
        <v>474.8</v>
      </c>
      <c r="L35" s="6">
        <f t="shared" si="4"/>
        <v>474.8</v>
      </c>
      <c r="M35" s="6">
        <f>M37</f>
        <v>1424.4</v>
      </c>
      <c r="N35" s="53"/>
    </row>
    <row r="36" spans="1:14">
      <c r="A36" s="60"/>
      <c r="B36" s="66"/>
      <c r="C36" s="27" t="s">
        <v>9</v>
      </c>
      <c r="D36" s="12"/>
      <c r="E36" s="15"/>
      <c r="F36" s="12"/>
      <c r="G36" s="12"/>
      <c r="H36" s="9"/>
      <c r="I36" s="9"/>
      <c r="J36" s="9"/>
      <c r="K36" s="9"/>
      <c r="L36" s="9"/>
      <c r="M36" s="9"/>
      <c r="N36" s="53"/>
    </row>
    <row r="37" spans="1:14" ht="25.5">
      <c r="A37" s="60"/>
      <c r="B37" s="66"/>
      <c r="C37" s="27" t="s">
        <v>14</v>
      </c>
      <c r="D37" s="13">
        <v>408</v>
      </c>
      <c r="E37" s="15" t="s">
        <v>76</v>
      </c>
      <c r="F37" s="15" t="s">
        <v>77</v>
      </c>
      <c r="G37" s="12">
        <v>120</v>
      </c>
      <c r="H37" s="7">
        <v>0</v>
      </c>
      <c r="I37" s="7">
        <v>0</v>
      </c>
      <c r="J37" s="7">
        <v>474.8</v>
      </c>
      <c r="K37" s="7">
        <v>474.8</v>
      </c>
      <c r="L37" s="7">
        <v>474.8</v>
      </c>
      <c r="M37" s="8">
        <f>SUM(H37:L37)</f>
        <v>1424.4</v>
      </c>
      <c r="N37" s="53"/>
    </row>
    <row r="38" spans="1:14" ht="38.25">
      <c r="A38" s="60"/>
      <c r="B38" s="66"/>
      <c r="C38" s="22" t="s">
        <v>16</v>
      </c>
      <c r="D38" s="12">
        <v>408</v>
      </c>
      <c r="E38" s="15" t="s">
        <v>76</v>
      </c>
      <c r="F38" s="15" t="s">
        <v>78</v>
      </c>
      <c r="G38" s="12">
        <v>120</v>
      </c>
      <c r="H38" s="6">
        <f t="shared" ref="H38:M38" si="5">H40</f>
        <v>0</v>
      </c>
      <c r="I38" s="6">
        <f t="shared" si="5"/>
        <v>0</v>
      </c>
      <c r="J38" s="6">
        <f t="shared" si="5"/>
        <v>202.8</v>
      </c>
      <c r="K38" s="6">
        <f t="shared" si="5"/>
        <v>0</v>
      </c>
      <c r="L38" s="6">
        <f t="shared" si="5"/>
        <v>0</v>
      </c>
      <c r="M38" s="6">
        <f t="shared" si="5"/>
        <v>202.8</v>
      </c>
      <c r="N38" s="53"/>
    </row>
    <row r="39" spans="1:14">
      <c r="A39" s="60"/>
      <c r="B39" s="66"/>
      <c r="C39" s="27" t="s">
        <v>9</v>
      </c>
      <c r="D39" s="12"/>
      <c r="E39" s="15"/>
      <c r="F39" s="12"/>
      <c r="G39" s="12"/>
      <c r="H39" s="9"/>
      <c r="I39" s="9"/>
      <c r="J39" s="9"/>
      <c r="K39" s="9"/>
      <c r="L39" s="9"/>
      <c r="M39" s="9"/>
      <c r="N39" s="53"/>
    </row>
    <row r="40" spans="1:14" ht="25.5">
      <c r="A40" s="60"/>
      <c r="B40" s="66"/>
      <c r="C40" s="27" t="s">
        <v>14</v>
      </c>
      <c r="D40" s="13">
        <v>408</v>
      </c>
      <c r="E40" s="16" t="s">
        <v>76</v>
      </c>
      <c r="F40" s="15" t="s">
        <v>78</v>
      </c>
      <c r="G40" s="12">
        <v>120</v>
      </c>
      <c r="H40" s="7">
        <v>0</v>
      </c>
      <c r="I40" s="7">
        <v>0</v>
      </c>
      <c r="J40" s="7">
        <v>202.8</v>
      </c>
      <c r="K40" s="7">
        <v>0</v>
      </c>
      <c r="L40" s="7">
        <v>0</v>
      </c>
      <c r="M40" s="8">
        <f>SUM(H40:L40)</f>
        <v>202.8</v>
      </c>
      <c r="N40" s="53"/>
    </row>
    <row r="41" spans="1:14" ht="38.25">
      <c r="A41" s="60"/>
      <c r="B41" s="66"/>
      <c r="C41" s="22" t="s">
        <v>16</v>
      </c>
      <c r="D41" s="12">
        <v>408</v>
      </c>
      <c r="E41" s="15" t="s">
        <v>76</v>
      </c>
      <c r="F41" s="15" t="s">
        <v>79</v>
      </c>
      <c r="G41" s="12">
        <v>120</v>
      </c>
      <c r="H41" s="6">
        <f t="shared" ref="H41:M41" si="6">H43</f>
        <v>0</v>
      </c>
      <c r="I41" s="6">
        <f t="shared" si="6"/>
        <v>0</v>
      </c>
      <c r="J41" s="6">
        <f t="shared" si="6"/>
        <v>169.2</v>
      </c>
      <c r="K41" s="6">
        <f t="shared" si="6"/>
        <v>169.2</v>
      </c>
      <c r="L41" s="6">
        <f t="shared" si="6"/>
        <v>169.2</v>
      </c>
      <c r="M41" s="6">
        <f t="shared" si="6"/>
        <v>507.59999999999997</v>
      </c>
      <c r="N41" s="53"/>
    </row>
    <row r="42" spans="1:14">
      <c r="A42" s="60"/>
      <c r="B42" s="66"/>
      <c r="C42" s="27" t="s">
        <v>9</v>
      </c>
      <c r="D42" s="12"/>
      <c r="E42" s="15"/>
      <c r="F42" s="12"/>
      <c r="G42" s="12"/>
      <c r="H42" s="9"/>
      <c r="I42" s="9"/>
      <c r="J42" s="9"/>
      <c r="K42" s="9"/>
      <c r="L42" s="9"/>
      <c r="M42" s="9"/>
      <c r="N42" s="53"/>
    </row>
    <row r="43" spans="1:14" ht="25.5">
      <c r="A43" s="61"/>
      <c r="B43" s="67"/>
      <c r="C43" s="27" t="s">
        <v>14</v>
      </c>
      <c r="D43" s="13">
        <v>408</v>
      </c>
      <c r="E43" s="16" t="s">
        <v>76</v>
      </c>
      <c r="F43" s="15" t="s">
        <v>79</v>
      </c>
      <c r="G43" s="12">
        <v>120</v>
      </c>
      <c r="H43" s="7">
        <v>0</v>
      </c>
      <c r="I43" s="7">
        <v>0</v>
      </c>
      <c r="J43" s="7">
        <v>169.2</v>
      </c>
      <c r="K43" s="7">
        <v>169.2</v>
      </c>
      <c r="L43" s="7">
        <v>169.2</v>
      </c>
      <c r="M43" s="8">
        <f>SUM(H43:L43)</f>
        <v>507.59999999999997</v>
      </c>
      <c r="N43" s="54"/>
    </row>
    <row r="44" spans="1:14">
      <c r="E44" s="26"/>
    </row>
    <row r="45" spans="1:14">
      <c r="E45" s="26"/>
    </row>
    <row r="46" spans="1:14">
      <c r="E46" s="26"/>
    </row>
    <row r="47" spans="1:14">
      <c r="E47" s="26"/>
    </row>
    <row r="48" spans="1:14">
      <c r="E48" s="26"/>
    </row>
    <row r="49" spans="5:5">
      <c r="E49" s="26"/>
    </row>
    <row r="50" spans="5:5">
      <c r="E50" s="26"/>
    </row>
    <row r="51" spans="5:5">
      <c r="E51" s="26"/>
    </row>
    <row r="52" spans="5:5">
      <c r="E52" s="26"/>
    </row>
    <row r="53" spans="5:5">
      <c r="E53" s="26"/>
    </row>
    <row r="54" spans="5:5">
      <c r="E54" s="26"/>
    </row>
    <row r="55" spans="5:5">
      <c r="E55" s="26"/>
    </row>
    <row r="56" spans="5:5">
      <c r="E56" s="26"/>
    </row>
    <row r="57" spans="5:5">
      <c r="E57" s="26"/>
    </row>
    <row r="58" spans="5:5">
      <c r="E58" s="26"/>
    </row>
    <row r="59" spans="5:5">
      <c r="E59" s="26"/>
    </row>
    <row r="60" spans="5:5">
      <c r="E60" s="26"/>
    </row>
    <row r="61" spans="5:5">
      <c r="E61" s="26"/>
    </row>
    <row r="62" spans="5:5">
      <c r="E62" s="26"/>
    </row>
    <row r="63" spans="5:5">
      <c r="E63" s="26"/>
    </row>
    <row r="64" spans="5:5">
      <c r="E64" s="26"/>
    </row>
    <row r="65" spans="5:5">
      <c r="E65" s="26"/>
    </row>
    <row r="66" spans="5:5">
      <c r="E66" s="26"/>
    </row>
    <row r="67" spans="5:5">
      <c r="E67" s="26"/>
    </row>
    <row r="68" spans="5:5">
      <c r="E68" s="26"/>
    </row>
  </sheetData>
  <mergeCells count="21">
    <mergeCell ref="A9:A10"/>
    <mergeCell ref="C19:C20"/>
    <mergeCell ref="H2:N5"/>
    <mergeCell ref="N17:N20"/>
    <mergeCell ref="A22:A43"/>
    <mergeCell ref="N22:N26"/>
    <mergeCell ref="B27:B43"/>
    <mergeCell ref="C29:C30"/>
    <mergeCell ref="A12:A15"/>
    <mergeCell ref="B22:B26"/>
    <mergeCell ref="C24:C26"/>
    <mergeCell ref="M9:M10"/>
    <mergeCell ref="N27:N43"/>
    <mergeCell ref="A7:N7"/>
    <mergeCell ref="B9:B10"/>
    <mergeCell ref="C9:C10"/>
    <mergeCell ref="D9:G9"/>
    <mergeCell ref="H9:L9"/>
    <mergeCell ref="B12:B15"/>
    <mergeCell ref="A17:A20"/>
    <mergeCell ref="B17:B20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прил.2 к м.п.</vt:lpstr>
      <vt:lpstr>прил.3 к м.п.</vt:lpstr>
      <vt:lpstr>прил.4 к м.п.</vt:lpstr>
      <vt:lpstr>'прил.2 к м.п.'!Область_печати</vt:lpstr>
      <vt:lpstr>'прил.3 к м.п.'!Область_печати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Urist</cp:lastModifiedBy>
  <cp:lastPrinted>2015-11-12T20:21:06Z</cp:lastPrinted>
  <dcterms:created xsi:type="dcterms:W3CDTF">2013-11-01T03:23:43Z</dcterms:created>
  <dcterms:modified xsi:type="dcterms:W3CDTF">2015-11-13T09:13:25Z</dcterms:modified>
</cp:coreProperties>
</file>